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Closed Road list Grahwal " sheetId="1" r:id="rId1"/>
    <sheet name="Programme for opening roads " sheetId="2" r:id="rId2"/>
    <sheet name="Closed Road list Kumaon" sheetId="3" r:id="rId3"/>
    <sheet name="ABSTRACT" sheetId="4" r:id="rId4"/>
  </sheets>
  <externalReferences>
    <externalReference r:id="rId7"/>
  </externalReferences>
  <definedNames>
    <definedName name="_xlnm.Print_Area" localSheetId="3">'ABSTRACT'!$A$1:$N$122</definedName>
    <definedName name="_xlnm.Print_Area" localSheetId="0">'Closed Road list Grahwal '!$A$1:$E$58</definedName>
    <definedName name="_xlnm.Print_Area" localSheetId="2">'Closed Road list Kumaon'!$A$1:$G$20</definedName>
    <definedName name="_xlnm.Print_Titles" localSheetId="3">'ABSTRACT'!$2:$3</definedName>
    <definedName name="_xlnm.Print_Titles" localSheetId="0">'Closed Road list Grahwal '!$4:$6</definedName>
  </definedNames>
  <calcPr fullCalcOnLoad="1"/>
</workbook>
</file>

<file path=xl/sharedStrings.xml><?xml version="1.0" encoding="utf-8"?>
<sst xmlns="http://schemas.openxmlformats.org/spreadsheetml/2006/main" count="261" uniqueCount="193">
  <si>
    <t>PIU</t>
  </si>
  <si>
    <t>Road Category</t>
  </si>
  <si>
    <t xml:space="preserve">Total No. of Roads </t>
  </si>
  <si>
    <t>Length in Km</t>
  </si>
  <si>
    <t>Total Closed till yesterday</t>
  </si>
  <si>
    <t>Blocked Today</t>
  </si>
  <si>
    <t>Total</t>
  </si>
  <si>
    <t>Opened Today</t>
  </si>
  <si>
    <t>Yet to Open</t>
  </si>
  <si>
    <t>Total Machine Deployed</t>
  </si>
  <si>
    <t>1)</t>
  </si>
  <si>
    <t>No. of roads</t>
  </si>
  <si>
    <t>Date by which they will be opened</t>
  </si>
  <si>
    <t>2)</t>
  </si>
  <si>
    <t>Amount spent/ required
 (In lakh)</t>
  </si>
  <si>
    <t>S.N.</t>
  </si>
  <si>
    <t xml:space="preserve"> </t>
  </si>
  <si>
    <t>NOTE - Programme for opening roads of Col. 10</t>
  </si>
  <si>
    <t>Almora 1</t>
  </si>
  <si>
    <t>VillageRoad</t>
  </si>
  <si>
    <t>Almora 2</t>
  </si>
  <si>
    <t>Dwarahat</t>
  </si>
  <si>
    <t>Salt</t>
  </si>
  <si>
    <t>Total of Almora</t>
  </si>
  <si>
    <t>Bageshwer</t>
  </si>
  <si>
    <t>Kapkot</t>
  </si>
  <si>
    <t>Total of Bageshwer</t>
  </si>
  <si>
    <t>Jeolikot</t>
  </si>
  <si>
    <t>kathgodam</t>
  </si>
  <si>
    <t>Total of Nainital &amp; USN</t>
  </si>
  <si>
    <t>Pithoragarh 1</t>
  </si>
  <si>
    <t>Pithoragarh 2</t>
  </si>
  <si>
    <t>Didihat</t>
  </si>
  <si>
    <t>Total of Pithoragarh</t>
  </si>
  <si>
    <t>Champawat</t>
  </si>
  <si>
    <t>Lohaghat</t>
  </si>
  <si>
    <t>Total of Champawat</t>
  </si>
  <si>
    <t>Total of Kumaon Zone</t>
  </si>
  <si>
    <t>Dharchula</t>
  </si>
  <si>
    <t>yks0fu0fo0 [k.M vYeksM+k</t>
  </si>
  <si>
    <t>ikFkyhckx cjlheh eksVj ekxZ</t>
  </si>
  <si>
    <t>fl0[k0 vYeksM+k</t>
  </si>
  <si>
    <t xml:space="preserve">eUFkkxj cUFkks eksVj ekxZ </t>
  </si>
  <si>
    <t xml:space="preserve">lsjk?kkV dqUt fdeksyk eksVj ekxZ </t>
  </si>
  <si>
    <t xml:space="preserve">
xzk0fu0fo0 [k.M didksV</t>
  </si>
  <si>
    <t xml:space="preserve">fj[kkM+h ckNe eksVj ekxZ </t>
  </si>
  <si>
    <t xml:space="preserve">HkukjykFkh ukerh psVkcxM+ eksVj ekxZ </t>
  </si>
  <si>
    <t xml:space="preserve">yks0fu0fo0 [k.M /kkjpwyk </t>
  </si>
  <si>
    <t xml:space="preserve">ukpuh HkSaldksV eksVj ekxZ </t>
  </si>
  <si>
    <t xml:space="preserve">cklcxM+ xwBh eksVj ekxZ </t>
  </si>
  <si>
    <t xml:space="preserve">elwjh dk.Mk gksdjk eksVj ekxZ </t>
  </si>
  <si>
    <t>pkSckVh&amp;cksjkcqaxk eksVj ekxZ]</t>
  </si>
  <si>
    <t xml:space="preserve">lkunso&amp;rqjxksyh eksVj ekxZ </t>
  </si>
  <si>
    <t>s.n.</t>
  </si>
  <si>
    <t>ekxZ</t>
  </si>
  <si>
    <t>[kqyus dh lEHkkfor frfFk</t>
  </si>
  <si>
    <t>15/7/16</t>
  </si>
  <si>
    <t>didksV dehZ eksVj ekxZ</t>
  </si>
  <si>
    <t xml:space="preserve"> 'kkek ukdqM+h eksVj ekxZ</t>
  </si>
  <si>
    <t>15/7/2016</t>
  </si>
  <si>
    <t>19/7/2016</t>
  </si>
  <si>
    <t>fl0[k0 yksgk?kkV</t>
  </si>
  <si>
    <t>14/7/2016</t>
  </si>
  <si>
    <t>vkj0bZ0,l0 MhMhgkV</t>
  </si>
  <si>
    <t>yks0fu0fo0 [k.M dkBxksnke</t>
  </si>
  <si>
    <t>peksyh&amp;cM+ksu eksVj ekxZ</t>
  </si>
  <si>
    <t>14/7/16</t>
  </si>
  <si>
    <t>mijkM+h flyaxh eksVj ekxZ</t>
  </si>
  <si>
    <t>clkSyh iks[kjh ukbZ&lt;kSy eksVj ekxZ</t>
  </si>
  <si>
    <t>pkSM+firk&amp;ijsok eksVj ekxZ</t>
  </si>
  <si>
    <t>14/07/16 - 6 road , 15/07/16 - 9 roads, 19/07/16 -  1
total - 16 roads</t>
  </si>
  <si>
    <t>yks0fu0fo0 iks[kjh</t>
  </si>
  <si>
    <t>xzk0vfHk0ls0 d.kZiz;kx&amp;1</t>
  </si>
  <si>
    <t>yks0fu0fo0] d.kZiz;kx&amp;AA</t>
  </si>
  <si>
    <t>;ksx tuin peksyh</t>
  </si>
  <si>
    <t>fl0[k0 :nziz;kx</t>
  </si>
  <si>
    <t>fl0[k0 t[kksyh</t>
  </si>
  <si>
    <t>;ksx tuin :nziz;kx</t>
  </si>
  <si>
    <t>xksis'oj o`Rr dk ;ksx</t>
  </si>
  <si>
    <t>yks0fu0fo0] dkylh</t>
  </si>
  <si>
    <t>fl0[k0 nsgjknwu</t>
  </si>
  <si>
    <t>;ksx tuin nsgjknwu</t>
  </si>
  <si>
    <t>fl0[k0 fVgjh&amp;1</t>
  </si>
  <si>
    <t>fl0[k0 fVgjh&amp;2</t>
  </si>
  <si>
    <t>yks0fu0fo0] ujsUnzuxj</t>
  </si>
  <si>
    <t>;ksx tuin fVgjh</t>
  </si>
  <si>
    <t>fl0[k0 mRrjdk'kh</t>
  </si>
  <si>
    <t>fl0[k0 iqjksyk</t>
  </si>
  <si>
    <t>;ksx tuin  mRrjdk'kh</t>
  </si>
  <si>
    <t>elwjh o`Rr dk ;ksx</t>
  </si>
  <si>
    <t>fl0[k0 Jhuxj</t>
  </si>
  <si>
    <t>fl0[k0  dksV}kj</t>
  </si>
  <si>
    <t>yks0fu0fo0 lriqyh</t>
  </si>
  <si>
    <t>fl0[k0 cStjks</t>
  </si>
  <si>
    <t>;ksx tuin ikSMh</t>
  </si>
  <si>
    <t>yks0fu0fo0] dhfrZuxj</t>
  </si>
  <si>
    <t>;ksx fVgjh</t>
  </si>
  <si>
    <t>Jhuxj o`Rr dk  ;ksx</t>
  </si>
  <si>
    <t>x&lt;oky {ks= dk ;ksx</t>
  </si>
  <si>
    <t xml:space="preserve">jkT; dk ;ksx </t>
  </si>
  <si>
    <t>Date   14-07-2016</t>
  </si>
  <si>
    <t>Road Closed in Monsoon 2016-17 (PMGSY)</t>
  </si>
  <si>
    <t>Amount Required For Restoration</t>
  </si>
  <si>
    <t>Amount Required For Opening</t>
  </si>
  <si>
    <t xml:space="preserve"> Affected Roads</t>
  </si>
  <si>
    <t>Grahwal</t>
  </si>
  <si>
    <t>Kumaon</t>
  </si>
  <si>
    <t>Date</t>
  </si>
  <si>
    <t xml:space="preserve">             Programme for Opening roads </t>
  </si>
  <si>
    <t xml:space="preserve"> Roads Closed in Monsoon 2016-17</t>
  </si>
  <si>
    <t>Office of  CE, PMGSY, DEHRADUN</t>
  </si>
  <si>
    <t>S.No.</t>
  </si>
  <si>
    <t>Name of Road</t>
  </si>
  <si>
    <t>Damage</t>
  </si>
  <si>
    <t>Machine deployed</t>
  </si>
  <si>
    <t>Probable date of opening</t>
  </si>
  <si>
    <t>yks0fu0fo0] iks[kjh</t>
  </si>
  <si>
    <t>lseh&amp;iukbZ&amp;mRrjksa eksVj ekxZ</t>
  </si>
  <si>
    <t>2,6,8,9,10,11,</t>
  </si>
  <si>
    <t>2,4,5,6,8,9,10,11</t>
  </si>
  <si>
    <t>2,6,9,11</t>
  </si>
  <si>
    <t>2,5,9,10,11</t>
  </si>
  <si>
    <t>1 JCB</t>
  </si>
  <si>
    <t>iylkjh&amp;cfe;kyk eksVj ekxZ</t>
  </si>
  <si>
    <t>7,11</t>
  </si>
  <si>
    <t>mMkek.Mk&amp;jkSrk eksVj ekxZ</t>
  </si>
  <si>
    <t>1,2,5,6,7,8,16,17,23,24,18</t>
  </si>
  <si>
    <t xml:space="preserve">yklh&amp;ljrksyh eksVj ekxZ </t>
  </si>
  <si>
    <t>2,3,6,9,11,12,13</t>
  </si>
  <si>
    <t xml:space="preserve">vij peksyh&amp;[kSuqjh eksVj ekxZ </t>
  </si>
  <si>
    <t>1,2,3,4,5,6,7,9</t>
  </si>
  <si>
    <t>cjpd&amp;lSath eksVj ekxZ</t>
  </si>
  <si>
    <t>1,2,</t>
  </si>
  <si>
    <t xml:space="preserve">ljeksyk&amp;jkuksa eksVj ekxZ </t>
  </si>
  <si>
    <t>2,3,4,6,8,9,10,12,14,18,19</t>
  </si>
  <si>
    <t xml:space="preserve">ekjokM+h&amp;FkSax eksVj ekxZ </t>
  </si>
  <si>
    <t>1,2</t>
  </si>
  <si>
    <t xml:space="preserve">cNsj&amp;VsMk&amp;[kulky eksVj ekxZ </t>
  </si>
  <si>
    <t>1,2,3</t>
  </si>
  <si>
    <t xml:space="preserve">xzk0fu0fo0 d.kZiz;kx&amp;1 </t>
  </si>
  <si>
    <t>Mqxzh ls jrxkWo eksVj ekxZ</t>
  </si>
  <si>
    <t>1,2,3,5</t>
  </si>
  <si>
    <t>2,3</t>
  </si>
  <si>
    <t>laxokMk ls ikFkkZdquh eksVj ekxZ</t>
  </si>
  <si>
    <t>6,7,8,</t>
  </si>
  <si>
    <t>ij[kky Mqaxzh eksVj ekxZ</t>
  </si>
  <si>
    <t>1,2,7,8,11</t>
  </si>
  <si>
    <t>cMssFk ls fi.Mokyh eksVj ekxZ</t>
  </si>
  <si>
    <t>1,5,6</t>
  </si>
  <si>
    <t>fleyh ls l.kdksV eksVj ekxZ</t>
  </si>
  <si>
    <t>yks0fu0fo0] d.kZiz;kx&amp;2</t>
  </si>
  <si>
    <t xml:space="preserve">dq:M+&amp;ek.k[kh eksVj ekxZ </t>
  </si>
  <si>
    <t>6 JCB</t>
  </si>
  <si>
    <t xml:space="preserve">JhdksV&amp;eFkdksV eksVj ekxZ </t>
  </si>
  <si>
    <t>2,4,5</t>
  </si>
  <si>
    <t>2,4,5,</t>
  </si>
  <si>
    <t>2,3,6,</t>
  </si>
  <si>
    <t>eksykxkM ls eVbZ eksVj ekxZ</t>
  </si>
  <si>
    <t>1,2,3,4,5,6</t>
  </si>
  <si>
    <t xml:space="preserve">cylq.Mh v[kksM+h eksVj ekxZA </t>
  </si>
  <si>
    <t>Km. 2.00, 3.00 &amp; 4.00</t>
  </si>
  <si>
    <t>1 Jcb</t>
  </si>
  <si>
    <t xml:space="preserve">l.kaxw&amp;lkjh eksVj ekxZA </t>
  </si>
  <si>
    <t>Km. 03, 19,  26, 28, 29 &amp; 30</t>
  </si>
  <si>
    <t xml:space="preserve">jkalh rylkjh eksVj ekxZA </t>
  </si>
  <si>
    <t>Km. 2.00</t>
  </si>
  <si>
    <t>Kalsi</t>
  </si>
  <si>
    <t>Deora to deo M/R</t>
  </si>
  <si>
    <t>Km 2,5,7, 8,9</t>
  </si>
  <si>
    <t>Leta Link to Mandoli</t>
  </si>
  <si>
    <t>Makhti Pokheri to Marb Khora</t>
  </si>
  <si>
    <t>Mussoorie chakrata Km 72 Purodi to Hayo tagri</t>
  </si>
  <si>
    <t>Pipra Minus to Biyla</t>
  </si>
  <si>
    <t>I.d. dehraudun</t>
  </si>
  <si>
    <t xml:space="preserve">Sahastradhara-Chamasari Motor Road (Rajpur)
</t>
  </si>
  <si>
    <t xml:space="preserve">km 2, 3, 4 </t>
  </si>
  <si>
    <t>Narendranagar</t>
  </si>
  <si>
    <t>,u0,p0 34 ds fdeh0 23 ls lksuh eksVj ekxZ</t>
  </si>
  <si>
    <t>Km-1,2</t>
  </si>
  <si>
    <t>Uttarkashi</t>
  </si>
  <si>
    <t>Gangori to Dodital</t>
  </si>
  <si>
    <t>km 8,600</t>
  </si>
  <si>
    <t>PMGSY ID KOTDWAR</t>
  </si>
  <si>
    <t>Birmoli to Suradi Motor Road</t>
  </si>
  <si>
    <t>Km. 2, 11, 12, 13,    Slip &amp;  Wall Damage</t>
  </si>
  <si>
    <t>Ringalpani to Gweel Gadkot Motor Road</t>
  </si>
  <si>
    <t>Km. 11, Boulder</t>
  </si>
  <si>
    <t>Amount Required For Restoration of Road</t>
  </si>
  <si>
    <t>Affected roads</t>
  </si>
  <si>
    <t>2008.03Lac</t>
  </si>
  <si>
    <t>488.14 Lac</t>
  </si>
  <si>
    <t>List of name of roads of (PMGSY Kumaon) dated 14/07/2016</t>
  </si>
  <si>
    <t>292 No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</si>
</sst>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\-mmm\-yy;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Kruti Dev 010"/>
      <family val="0"/>
    </font>
    <font>
      <b/>
      <sz val="10"/>
      <name val="Kruti Dev 010"/>
      <family val="0"/>
    </font>
    <font>
      <sz val="14"/>
      <name val="Kruti Dev 010"/>
      <family val="0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Arial"/>
      <family val="2"/>
    </font>
    <font>
      <sz val="14"/>
      <name val="Kruti Dev 016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Kruti Dev 016"/>
      <family val="0"/>
    </font>
    <font>
      <sz val="12"/>
      <name val="Arial"/>
      <family val="2"/>
    </font>
    <font>
      <b/>
      <sz val="18"/>
      <name val="Kruti Dev 016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Kruti Dev 010"/>
      <family val="0"/>
    </font>
    <font>
      <sz val="16"/>
      <name val="Kruti Dev 010"/>
      <family val="0"/>
    </font>
    <font>
      <sz val="12"/>
      <name val="Kruti Dev 010"/>
      <family val="0"/>
    </font>
    <font>
      <sz val="10"/>
      <name val="Book Antiqua"/>
      <family val="1"/>
    </font>
    <font>
      <sz val="9"/>
      <name val="Book Antiqua"/>
      <family val="1"/>
    </font>
    <font>
      <sz val="13"/>
      <name val="Kruti Dev 010"/>
      <family val="0"/>
    </font>
    <font>
      <b/>
      <sz val="11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top"/>
    </xf>
    <xf numFmtId="0" fontId="73" fillId="0" borderId="0" xfId="0" applyFont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vertical="top"/>
    </xf>
    <xf numFmtId="0" fontId="75" fillId="0" borderId="11" xfId="0" applyFont="1" applyBorder="1" applyAlignment="1">
      <alignment horizontal="center" vertical="center"/>
    </xf>
    <xf numFmtId="164" fontId="75" fillId="0" borderId="11" xfId="0" applyNumberFormat="1" applyFont="1" applyBorder="1" applyAlignment="1">
      <alignment vertical="center"/>
    </xf>
    <xf numFmtId="2" fontId="75" fillId="0" borderId="11" xfId="0" applyNumberFormat="1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164" fontId="75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2" fontId="17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2" fontId="76" fillId="0" borderId="11" xfId="0" applyNumberFormat="1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 quotePrefix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 quotePrefix="1">
      <alignment horizontal="center" vertical="center" wrapText="1"/>
    </xf>
    <xf numFmtId="2" fontId="7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/>
    </xf>
    <xf numFmtId="2" fontId="77" fillId="0" borderId="11" xfId="0" applyNumberFormat="1" applyFont="1" applyFill="1" applyBorder="1" applyAlignment="1">
      <alignment horizontal="center" vertical="center"/>
    </xf>
    <xf numFmtId="0" fontId="15" fillId="0" borderId="11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1" fontId="15" fillId="0" borderId="11" xfId="66" applyNumberFormat="1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25" fillId="0" borderId="11" xfId="66" applyFont="1" applyFill="1" applyBorder="1" applyAlignment="1">
      <alignment horizontal="center" vertic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1" fontId="1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15" fontId="80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5" fontId="79" fillId="0" borderId="0" xfId="0" applyNumberFormat="1" applyFont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15" fontId="80" fillId="0" borderId="11" xfId="0" applyNumberFormat="1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79" fillId="0" borderId="0" xfId="0" applyFont="1" applyAlignment="1">
      <alignment/>
    </xf>
    <xf numFmtId="15" fontId="84" fillId="0" borderId="0" xfId="0" applyNumberFormat="1" applyFont="1" applyAlignment="1">
      <alignment horizontal="center"/>
    </xf>
    <xf numFmtId="2" fontId="83" fillId="0" borderId="0" xfId="0" applyNumberFormat="1" applyFont="1" applyFill="1" applyBorder="1" applyAlignment="1">
      <alignment horizontal="left" vertical="center"/>
    </xf>
    <xf numFmtId="0" fontId="12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14" fontId="34" fillId="0" borderId="0" xfId="56" applyNumberFormat="1" applyFont="1" applyFill="1" applyBorder="1" applyAlignment="1">
      <alignment horizontal="center" vertical="center"/>
      <protection/>
    </xf>
    <xf numFmtId="0" fontId="34" fillId="0" borderId="14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34" fillId="0" borderId="11" xfId="56" applyFont="1" applyFill="1" applyBorder="1" applyAlignment="1">
      <alignment horizontal="center" vertical="center" wrapText="1"/>
      <protection/>
    </xf>
    <xf numFmtId="0" fontId="35" fillId="0" borderId="0" xfId="56" applyFont="1" applyFill="1" applyBorder="1" applyAlignment="1">
      <alignment horizontal="center" vertical="center"/>
      <protection/>
    </xf>
    <xf numFmtId="0" fontId="36" fillId="0" borderId="12" xfId="56" applyFont="1" applyFill="1" applyBorder="1" applyAlignment="1">
      <alignment vertical="top"/>
      <protection/>
    </xf>
    <xf numFmtId="0" fontId="36" fillId="0" borderId="13" xfId="56" applyFont="1" applyFill="1" applyBorder="1" applyAlignment="1">
      <alignment vertical="top"/>
      <protection/>
    </xf>
    <xf numFmtId="0" fontId="38" fillId="0" borderId="10" xfId="57" applyNumberFormat="1" applyFont="1" applyFill="1" applyBorder="1" applyAlignment="1">
      <alignment horizontal="center" vertical="center"/>
      <protection/>
    </xf>
    <xf numFmtId="0" fontId="15" fillId="0" borderId="11" xfId="56" applyFont="1" applyFill="1" applyBorder="1" applyAlignment="1">
      <alignment horizontal="center" vertical="center"/>
      <protection/>
    </xf>
    <xf numFmtId="14" fontId="15" fillId="0" borderId="11" xfId="56" applyNumberFormat="1" applyFont="1" applyFill="1" applyBorder="1" applyAlignment="1">
      <alignment horizontal="center" vertical="center"/>
      <protection/>
    </xf>
    <xf numFmtId="0" fontId="39" fillId="0" borderId="11" xfId="57" applyNumberFormat="1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35" fillId="34" borderId="0" xfId="56" applyFont="1" applyFill="1" applyBorder="1" applyAlignment="1">
      <alignment horizontal="center" vertical="center"/>
      <protection/>
    </xf>
    <xf numFmtId="0" fontId="15" fillId="0" borderId="12" xfId="56" applyFont="1" applyFill="1" applyBorder="1" applyAlignment="1">
      <alignment horizontal="center" vertical="center"/>
      <protection/>
    </xf>
    <xf numFmtId="0" fontId="37" fillId="0" borderId="10" xfId="57" applyFont="1" applyFill="1" applyBorder="1" applyAlignment="1">
      <alignment horizontal="left" vertical="top"/>
      <protection/>
    </xf>
    <xf numFmtId="0" fontId="12" fillId="0" borderId="10" xfId="57" applyFont="1" applyFill="1" applyBorder="1" applyAlignment="1">
      <alignment horizontal="justify" vertical="top" wrapText="1"/>
      <protection/>
    </xf>
    <xf numFmtId="0" fontId="38" fillId="0" borderId="10" xfId="57" applyNumberFormat="1" applyFont="1" applyFill="1" applyBorder="1" applyAlignment="1">
      <alignment horizontal="center" vertical="center" wrapText="1"/>
      <protection/>
    </xf>
    <xf numFmtId="14" fontId="38" fillId="33" borderId="10" xfId="57" applyNumberFormat="1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left" vertical="top"/>
      <protection/>
    </xf>
    <xf numFmtId="0" fontId="12" fillId="33" borderId="11" xfId="57" applyFont="1" applyFill="1" applyBorder="1" applyAlignment="1">
      <alignment horizontal="left" vertical="top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/>
      <protection/>
    </xf>
    <xf numFmtId="49" fontId="40" fillId="0" borderId="10" xfId="56" applyNumberFormat="1" applyFont="1" applyFill="1" applyBorder="1" applyAlignment="1">
      <alignment vertical="top" wrapText="1"/>
      <protection/>
    </xf>
    <xf numFmtId="49" fontId="40" fillId="0" borderId="11" xfId="56" applyNumberFormat="1" applyFont="1" applyFill="1" applyBorder="1" applyAlignment="1">
      <alignment vertical="top" wrapText="1"/>
      <protection/>
    </xf>
    <xf numFmtId="49" fontId="40" fillId="0" borderId="11" xfId="56" applyNumberFormat="1" applyFont="1" applyFill="1" applyBorder="1" applyAlignment="1">
      <alignment vertical="center" wrapText="1"/>
      <protection/>
    </xf>
    <xf numFmtId="0" fontId="39" fillId="0" borderId="11" xfId="56" applyFont="1" applyFill="1" applyBorder="1" applyAlignment="1">
      <alignment horizontal="center" vertical="center" wrapText="1"/>
      <protection/>
    </xf>
    <xf numFmtId="49" fontId="40" fillId="0" borderId="16" xfId="56" applyNumberFormat="1" applyFont="1" applyFill="1" applyBorder="1" applyAlignment="1">
      <alignment horizontal="left" vertical="top" wrapText="1"/>
      <protection/>
    </xf>
    <xf numFmtId="0" fontId="15" fillId="0" borderId="11" xfId="56" applyFont="1" applyFill="1" applyBorder="1" applyAlignment="1">
      <alignment horizontal="left" vertical="center"/>
      <protection/>
    </xf>
    <xf numFmtId="0" fontId="38" fillId="0" borderId="11" xfId="56" applyNumberFormat="1" applyFont="1" applyFill="1" applyBorder="1" applyAlignment="1">
      <alignment horizontal="center" vertical="center"/>
      <protection/>
    </xf>
    <xf numFmtId="49" fontId="40" fillId="0" borderId="11" xfId="56" applyNumberFormat="1" applyFont="1" applyFill="1" applyBorder="1" applyAlignment="1">
      <alignment horizontal="justify" vertical="center" wrapText="1"/>
      <protection/>
    </xf>
    <xf numFmtId="0" fontId="12" fillId="0" borderId="11" xfId="56" applyFont="1" applyFill="1" applyBorder="1" applyAlignment="1">
      <alignment horizontal="left"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0" fontId="41" fillId="0" borderId="11" xfId="56" applyFont="1" applyFill="1" applyBorder="1" applyAlignment="1">
      <alignment horizontal="center" vertical="center"/>
      <protection/>
    </xf>
    <xf numFmtId="0" fontId="15" fillId="33" borderId="11" xfId="56" applyFont="1" applyFill="1" applyBorder="1" applyAlignment="1">
      <alignment horizontal="left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5" fillId="33" borderId="11" xfId="56" applyFont="1" applyFill="1" applyBorder="1" applyAlignment="1">
      <alignment horizontal="left" vertical="center" wrapText="1"/>
      <protection/>
    </xf>
    <xf numFmtId="0" fontId="34" fillId="0" borderId="11" xfId="56" applyFont="1" applyFill="1" applyBorder="1" applyAlignment="1">
      <alignment horizontal="left" vertical="center" wrapText="1"/>
      <protection/>
    </xf>
    <xf numFmtId="0" fontId="85" fillId="33" borderId="10" xfId="56" applyFont="1" applyFill="1" applyBorder="1" applyAlignment="1">
      <alignment vertical="center" wrapText="1"/>
      <protection/>
    </xf>
    <xf numFmtId="0" fontId="10" fillId="0" borderId="11" xfId="56" applyNumberFormat="1" applyFont="1" applyBorder="1" applyAlignment="1">
      <alignment horizontal="center" vertical="center" wrapText="1"/>
      <protection/>
    </xf>
    <xf numFmtId="49" fontId="5" fillId="0" borderId="11" xfId="56" applyNumberFormat="1" applyFont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15" fillId="33" borderId="11" xfId="56" applyFont="1" applyFill="1" applyBorder="1" applyAlignment="1">
      <alignment horizontal="center" vertical="center"/>
      <protection/>
    </xf>
    <xf numFmtId="0" fontId="15" fillId="0" borderId="0" xfId="56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left" vertic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85" fillId="33" borderId="15" xfId="56" applyFont="1" applyFill="1" applyBorder="1" applyAlignment="1">
      <alignment vertical="center" wrapText="1"/>
      <protection/>
    </xf>
    <xf numFmtId="0" fontId="85" fillId="33" borderId="16" xfId="56" applyFont="1" applyFill="1" applyBorder="1" applyAlignment="1">
      <alignment vertical="center" wrapText="1"/>
      <protection/>
    </xf>
    <xf numFmtId="166" fontId="15" fillId="0" borderId="11" xfId="56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73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73" fillId="0" borderId="11" xfId="0" applyNumberFormat="1" applyFont="1" applyBorder="1" applyAlignment="1">
      <alignment horizontal="center"/>
    </xf>
    <xf numFmtId="1" fontId="73" fillId="0" borderId="11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 vertical="center"/>
    </xf>
    <xf numFmtId="2" fontId="43" fillId="0" borderId="11" xfId="66" applyNumberFormat="1" applyFont="1" applyFill="1" applyBorder="1" applyAlignment="1">
      <alignment horizontal="center" vertical="center"/>
      <protection/>
    </xf>
    <xf numFmtId="1" fontId="43" fillId="0" borderId="11" xfId="66" applyNumberFormat="1" applyFont="1" applyFill="1" applyBorder="1" applyAlignment="1">
      <alignment horizontal="center" vertical="center"/>
      <protection/>
    </xf>
    <xf numFmtId="2" fontId="15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top"/>
    </xf>
    <xf numFmtId="0" fontId="34" fillId="0" borderId="11" xfId="56" applyFont="1" applyFill="1" applyBorder="1" applyAlignment="1">
      <alignment horizontal="left" vertical="center" wrapText="1"/>
      <protection/>
    </xf>
    <xf numFmtId="0" fontId="34" fillId="0" borderId="11" xfId="56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left" vertical="center" wrapText="1"/>
      <protection/>
    </xf>
    <xf numFmtId="0" fontId="41" fillId="0" borderId="17" xfId="57" applyFont="1" applyFill="1" applyBorder="1" applyAlignment="1">
      <alignment horizontal="left" vertical="center" wrapText="1"/>
      <protection/>
    </xf>
    <xf numFmtId="0" fontId="41" fillId="0" borderId="13" xfId="57" applyFont="1" applyFill="1" applyBorder="1" applyAlignment="1">
      <alignment horizontal="left" vertical="center" wrapText="1"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15" fillId="0" borderId="15" xfId="56" applyFont="1" applyFill="1" applyBorder="1" applyAlignment="1">
      <alignment horizontal="center" vertical="center"/>
      <protection/>
    </xf>
    <xf numFmtId="0" fontId="15" fillId="0" borderId="16" xfId="56" applyFont="1" applyFill="1" applyBorder="1" applyAlignment="1">
      <alignment horizontal="center" vertical="center"/>
      <protection/>
    </xf>
    <xf numFmtId="49" fontId="40" fillId="0" borderId="10" xfId="56" applyNumberFormat="1" applyFont="1" applyFill="1" applyBorder="1" applyAlignment="1">
      <alignment horizontal="left" vertical="center" wrapText="1"/>
      <protection/>
    </xf>
    <xf numFmtId="49" fontId="40" fillId="0" borderId="16" xfId="56" applyNumberFormat="1" applyFont="1" applyFill="1" applyBorder="1" applyAlignment="1">
      <alignment horizontal="left" vertical="center" wrapText="1"/>
      <protection/>
    </xf>
    <xf numFmtId="49" fontId="40" fillId="0" borderId="11" xfId="56" applyNumberFormat="1" applyFont="1" applyFill="1" applyBorder="1" applyAlignment="1">
      <alignment horizontal="left" vertical="center" wrapText="1"/>
      <protection/>
    </xf>
    <xf numFmtId="49" fontId="40" fillId="0" borderId="10" xfId="56" applyNumberFormat="1" applyFont="1" applyFill="1" applyBorder="1" applyAlignment="1">
      <alignment horizontal="left" vertical="top" wrapText="1"/>
      <protection/>
    </xf>
    <xf numFmtId="49" fontId="40" fillId="0" borderId="15" xfId="56" applyNumberFormat="1" applyFont="1" applyFill="1" applyBorder="1" applyAlignment="1">
      <alignment horizontal="left" vertical="top" wrapText="1"/>
      <protection/>
    </xf>
    <xf numFmtId="49" fontId="40" fillId="0" borderId="16" xfId="56" applyNumberFormat="1" applyFont="1" applyFill="1" applyBorder="1" applyAlignment="1">
      <alignment horizontal="left" vertical="top" wrapText="1"/>
      <protection/>
    </xf>
    <xf numFmtId="0" fontId="37" fillId="0" borderId="11" xfId="56" applyFont="1" applyFill="1" applyBorder="1" applyAlignment="1">
      <alignment vertical="top"/>
      <protection/>
    </xf>
    <xf numFmtId="0" fontId="12" fillId="0" borderId="10" xfId="57" applyFont="1" applyFill="1" applyBorder="1" applyAlignment="1">
      <alignment horizontal="justify" vertical="top" wrapText="1"/>
      <protection/>
    </xf>
    <xf numFmtId="0" fontId="12" fillId="0" borderId="16" xfId="57" applyFont="1" applyFill="1" applyBorder="1" applyAlignment="1">
      <alignment horizontal="justify" vertical="top" wrapText="1"/>
      <protection/>
    </xf>
    <xf numFmtId="0" fontId="36" fillId="0" borderId="12" xfId="56" applyFont="1" applyFill="1" applyBorder="1" applyAlignment="1">
      <alignment horizontal="left" vertical="top"/>
      <protection/>
    </xf>
    <xf numFmtId="0" fontId="36" fillId="0" borderId="17" xfId="56" applyFont="1" applyFill="1" applyBorder="1" applyAlignment="1">
      <alignment horizontal="left" vertical="top"/>
      <protection/>
    </xf>
    <xf numFmtId="0" fontId="36" fillId="0" borderId="13" xfId="56" applyFont="1" applyFill="1" applyBorder="1" applyAlignment="1">
      <alignment horizontal="left" vertical="top"/>
      <protection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left" vertical="center"/>
      <protection/>
    </xf>
    <xf numFmtId="2" fontId="83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55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19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0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1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2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3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4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5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6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7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8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29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0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1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2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3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4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5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6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7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8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39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33375" cy="28575"/>
    <xdr:sp>
      <xdr:nvSpPr>
        <xdr:cNvPr id="40" name="Text Box 1"/>
        <xdr:cNvSpPr txBox="1">
          <a:spLocks noChangeArrowheads="1"/>
        </xdr:cNvSpPr>
      </xdr:nvSpPr>
      <xdr:spPr>
        <a:xfrm>
          <a:off x="9686925" y="151161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3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7391400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8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8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8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5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6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5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6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5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6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5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6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5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6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5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6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7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8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9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0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1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2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3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4" name="Text Box 1"/>
        <xdr:cNvSpPr txBox="1">
          <a:spLocks noChangeArrowheads="1"/>
        </xdr:cNvSpPr>
      </xdr:nvSpPr>
      <xdr:spPr>
        <a:xfrm>
          <a:off x="6657975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47</xdr:row>
      <xdr:rowOff>0</xdr:rowOff>
    </xdr:from>
    <xdr:ext cx="333375" cy="28575"/>
    <xdr:sp>
      <xdr:nvSpPr>
        <xdr:cNvPr id="155" name="Text Box 1"/>
        <xdr:cNvSpPr txBox="1">
          <a:spLocks noChangeArrowheads="1"/>
        </xdr:cNvSpPr>
      </xdr:nvSpPr>
      <xdr:spPr>
        <a:xfrm>
          <a:off x="7391400" y="111252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5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5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5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5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0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0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0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5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5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3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4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3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4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3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4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3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4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3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4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3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4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5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6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7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8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9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0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1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2" name="Text Box 1"/>
        <xdr:cNvSpPr txBox="1">
          <a:spLocks noChangeArrowheads="1"/>
        </xdr:cNvSpPr>
      </xdr:nvSpPr>
      <xdr:spPr>
        <a:xfrm>
          <a:off x="6657975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35</xdr:row>
      <xdr:rowOff>0</xdr:rowOff>
    </xdr:from>
    <xdr:ext cx="333375" cy="28575"/>
    <xdr:sp>
      <xdr:nvSpPr>
        <xdr:cNvPr id="343" name="Text Box 1"/>
        <xdr:cNvSpPr txBox="1">
          <a:spLocks noChangeArrowheads="1"/>
        </xdr:cNvSpPr>
      </xdr:nvSpPr>
      <xdr:spPr>
        <a:xfrm>
          <a:off x="7391400" y="84963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2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3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2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3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2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3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2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3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2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3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2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3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4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5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6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7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8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9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0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1" name="Text Box 1"/>
        <xdr:cNvSpPr txBox="1">
          <a:spLocks noChangeArrowheads="1"/>
        </xdr:cNvSpPr>
      </xdr:nvSpPr>
      <xdr:spPr>
        <a:xfrm>
          <a:off x="6657975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36</xdr:row>
      <xdr:rowOff>0</xdr:rowOff>
    </xdr:from>
    <xdr:ext cx="333375" cy="28575"/>
    <xdr:sp>
      <xdr:nvSpPr>
        <xdr:cNvPr id="412" name="Text Box 1"/>
        <xdr:cNvSpPr txBox="1">
          <a:spLocks noChangeArrowheads="1"/>
        </xdr:cNvSpPr>
      </xdr:nvSpPr>
      <xdr:spPr>
        <a:xfrm>
          <a:off x="7391400" y="871537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_format_Garhwal_Zone_srmd_dt_14-07-201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Imp Closed Road list"/>
      <sheetName val="New Other Closed Road list"/>
      <sheetName val="Absract"/>
      <sheetName val="New Imp Closed Road list (2)"/>
      <sheetName val="Sheet1"/>
    </sheetNames>
    <sheetDataSet>
      <sheetData sheetId="2">
        <row r="2">
          <cell r="J2" t="str">
            <v>date 14/7/2016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A1" sqref="A1:E58"/>
    </sheetView>
  </sheetViews>
  <sheetFormatPr defaultColWidth="9.140625" defaultRowHeight="15"/>
  <cols>
    <col min="1" max="1" width="4.7109375" style="142" customWidth="1"/>
    <col min="2" max="2" width="35.140625" style="142" customWidth="1"/>
    <col min="3" max="3" width="34.57421875" style="144" customWidth="1"/>
    <col min="4" max="4" width="35.57421875" style="142" customWidth="1"/>
    <col min="5" max="5" width="35.28125" style="142" customWidth="1"/>
    <col min="6" max="16384" width="9.140625" style="142" customWidth="1"/>
  </cols>
  <sheetData>
    <row r="1" spans="1:5" s="98" customFormat="1" ht="24" customHeight="1">
      <c r="A1" s="181" t="s">
        <v>109</v>
      </c>
      <c r="B1" s="181"/>
      <c r="C1" s="181"/>
      <c r="D1" s="181"/>
      <c r="E1" s="181"/>
    </row>
    <row r="2" spans="1:5" s="98" customFormat="1" ht="24" customHeight="1">
      <c r="A2" s="182" t="s">
        <v>110</v>
      </c>
      <c r="B2" s="182"/>
      <c r="C2" s="182"/>
      <c r="D2" s="99"/>
      <c r="E2" s="100" t="str">
        <f>'[1]Absract'!J2</f>
        <v>date 14/7/2016</v>
      </c>
    </row>
    <row r="3" spans="1:5" s="98" customFormat="1" ht="19.5" customHeight="1">
      <c r="A3" s="101"/>
      <c r="B3" s="101"/>
      <c r="C3" s="101"/>
      <c r="D3" s="101"/>
      <c r="E3" s="101"/>
    </row>
    <row r="4" spans="1:5" s="102" customFormat="1" ht="16.5" customHeight="1">
      <c r="A4" s="162" t="s">
        <v>111</v>
      </c>
      <c r="B4" s="162" t="s">
        <v>112</v>
      </c>
      <c r="C4" s="162" t="s">
        <v>113</v>
      </c>
      <c r="D4" s="162" t="s">
        <v>114</v>
      </c>
      <c r="E4" s="162" t="s">
        <v>115</v>
      </c>
    </row>
    <row r="5" spans="1:5" s="102" customFormat="1" ht="18.75" customHeight="1">
      <c r="A5" s="162"/>
      <c r="B5" s="162"/>
      <c r="C5" s="162"/>
      <c r="D5" s="162"/>
      <c r="E5" s="162"/>
    </row>
    <row r="6" spans="1:5" s="104" customFormat="1" ht="21.75" customHeight="1">
      <c r="A6" s="103">
        <v>1</v>
      </c>
      <c r="B6" s="103">
        <v>2</v>
      </c>
      <c r="C6" s="103">
        <v>3</v>
      </c>
      <c r="D6" s="103">
        <v>4</v>
      </c>
      <c r="E6" s="103">
        <v>5</v>
      </c>
    </row>
    <row r="7" spans="1:5" s="104" customFormat="1" ht="21.75" customHeight="1">
      <c r="A7" s="103"/>
      <c r="B7" s="103"/>
      <c r="C7" s="103"/>
      <c r="D7" s="103"/>
      <c r="E7" s="103"/>
    </row>
    <row r="8" spans="1:5" s="104" customFormat="1" ht="21.75" customHeight="1">
      <c r="A8" s="105" t="s">
        <v>116</v>
      </c>
      <c r="B8" s="106"/>
      <c r="C8" s="103"/>
      <c r="D8" s="103"/>
      <c r="E8" s="103"/>
    </row>
    <row r="9" spans="1:5" s="104" customFormat="1" ht="21.75" customHeight="1">
      <c r="A9" s="166">
        <v>1</v>
      </c>
      <c r="B9" s="175" t="s">
        <v>117</v>
      </c>
      <c r="C9" s="107" t="s">
        <v>118</v>
      </c>
      <c r="D9" s="108"/>
      <c r="E9" s="109"/>
    </row>
    <row r="10" spans="1:5" s="104" customFormat="1" ht="21.75" customHeight="1">
      <c r="A10" s="167"/>
      <c r="B10" s="175"/>
      <c r="C10" s="110" t="s">
        <v>119</v>
      </c>
      <c r="D10" s="108"/>
      <c r="E10" s="108"/>
    </row>
    <row r="11" spans="1:5" s="104" customFormat="1" ht="21.75" customHeight="1">
      <c r="A11" s="167"/>
      <c r="B11" s="175"/>
      <c r="C11" s="110" t="s">
        <v>120</v>
      </c>
      <c r="D11" s="108"/>
      <c r="E11" s="108"/>
    </row>
    <row r="12" spans="1:5" s="112" customFormat="1" ht="21.75" customHeight="1">
      <c r="A12" s="168"/>
      <c r="B12" s="175"/>
      <c r="C12" s="110" t="s">
        <v>121</v>
      </c>
      <c r="D12" s="111" t="s">
        <v>122</v>
      </c>
      <c r="E12" s="147">
        <v>42566</v>
      </c>
    </row>
    <row r="13" spans="1:5" s="104" customFormat="1" ht="21.75" customHeight="1">
      <c r="A13" s="166">
        <v>2</v>
      </c>
      <c r="B13" s="176" t="s">
        <v>123</v>
      </c>
      <c r="C13" s="107">
        <v>4</v>
      </c>
      <c r="D13" s="108"/>
      <c r="E13" s="147"/>
    </row>
    <row r="14" spans="1:5" s="104" customFormat="1" ht="21.75" customHeight="1">
      <c r="A14" s="168"/>
      <c r="B14" s="177"/>
      <c r="C14" s="107" t="s">
        <v>124</v>
      </c>
      <c r="D14" s="111"/>
      <c r="E14" s="147">
        <v>42566</v>
      </c>
    </row>
    <row r="15" spans="1:5" s="104" customFormat="1" ht="21.75" customHeight="1">
      <c r="A15" s="113">
        <v>3</v>
      </c>
      <c r="B15" s="114" t="s">
        <v>125</v>
      </c>
      <c r="C15" s="107" t="s">
        <v>126</v>
      </c>
      <c r="D15" s="111" t="s">
        <v>122</v>
      </c>
      <c r="E15" s="147">
        <v>42566</v>
      </c>
    </row>
    <row r="16" spans="1:5" s="104" customFormat="1" ht="21.75" customHeight="1">
      <c r="A16" s="113">
        <v>4</v>
      </c>
      <c r="B16" s="115" t="s">
        <v>127</v>
      </c>
      <c r="C16" s="107" t="s">
        <v>128</v>
      </c>
      <c r="D16" s="111" t="s">
        <v>122</v>
      </c>
      <c r="E16" s="147">
        <v>42566</v>
      </c>
    </row>
    <row r="17" spans="1:5" s="112" customFormat="1" ht="21.75" customHeight="1">
      <c r="A17" s="113">
        <v>5</v>
      </c>
      <c r="B17" s="115" t="s">
        <v>129</v>
      </c>
      <c r="C17" s="107" t="s">
        <v>130</v>
      </c>
      <c r="D17" s="111" t="s">
        <v>122</v>
      </c>
      <c r="E17" s="147">
        <v>42566</v>
      </c>
    </row>
    <row r="18" spans="1:5" s="104" customFormat="1" ht="21.75" customHeight="1">
      <c r="A18" s="113">
        <v>6</v>
      </c>
      <c r="B18" s="114" t="s">
        <v>131</v>
      </c>
      <c r="C18" s="116" t="s">
        <v>132</v>
      </c>
      <c r="D18" s="117"/>
      <c r="E18" s="147">
        <v>42566</v>
      </c>
    </row>
    <row r="19" spans="1:5" s="104" customFormat="1" ht="21.75" customHeight="1">
      <c r="A19" s="113">
        <v>7</v>
      </c>
      <c r="B19" s="118" t="s">
        <v>133</v>
      </c>
      <c r="C19" s="116" t="s">
        <v>134</v>
      </c>
      <c r="D19" s="111" t="s">
        <v>122</v>
      </c>
      <c r="E19" s="147">
        <v>42566</v>
      </c>
    </row>
    <row r="20" spans="1:5" s="104" customFormat="1" ht="21.75" customHeight="1">
      <c r="A20" s="113">
        <v>8</v>
      </c>
      <c r="B20" s="119" t="s">
        <v>135</v>
      </c>
      <c r="C20" s="116" t="s">
        <v>136</v>
      </c>
      <c r="D20" s="111" t="s">
        <v>122</v>
      </c>
      <c r="E20" s="147">
        <v>42566</v>
      </c>
    </row>
    <row r="21" spans="1:5" s="104" customFormat="1" ht="21.75" customHeight="1">
      <c r="A21" s="113">
        <v>9</v>
      </c>
      <c r="B21" s="118" t="s">
        <v>137</v>
      </c>
      <c r="C21" s="116" t="s">
        <v>138</v>
      </c>
      <c r="D21" s="111" t="s">
        <v>122</v>
      </c>
      <c r="E21" s="147">
        <v>42566</v>
      </c>
    </row>
    <row r="22" spans="1:5" s="104" customFormat="1" ht="21.75" customHeight="1">
      <c r="A22" s="178" t="s">
        <v>139</v>
      </c>
      <c r="B22" s="179"/>
      <c r="C22" s="180"/>
      <c r="D22" s="108"/>
      <c r="E22" s="108"/>
    </row>
    <row r="23" spans="1:5" s="104" customFormat="1" ht="21.75" customHeight="1">
      <c r="A23" s="166">
        <v>10</v>
      </c>
      <c r="B23" s="172" t="s">
        <v>140</v>
      </c>
      <c r="C23" s="120" t="s">
        <v>141</v>
      </c>
      <c r="D23" s="166" t="s">
        <v>122</v>
      </c>
      <c r="E23" s="109"/>
    </row>
    <row r="24" spans="1:5" s="104" customFormat="1" ht="21.75" customHeight="1">
      <c r="A24" s="167"/>
      <c r="B24" s="173"/>
      <c r="C24" s="120">
        <v>2</v>
      </c>
      <c r="D24" s="167"/>
      <c r="E24" s="108"/>
    </row>
    <row r="25" spans="1:5" s="104" customFormat="1" ht="21.75" customHeight="1">
      <c r="A25" s="167"/>
      <c r="B25" s="173"/>
      <c r="C25" s="120" t="s">
        <v>142</v>
      </c>
      <c r="D25" s="167"/>
      <c r="E25" s="108"/>
    </row>
    <row r="26" spans="1:5" s="104" customFormat="1" ht="21.75" customHeight="1">
      <c r="A26" s="167"/>
      <c r="B26" s="173"/>
      <c r="C26" s="120">
        <v>2</v>
      </c>
      <c r="D26" s="167"/>
      <c r="E26" s="108"/>
    </row>
    <row r="27" spans="1:5" s="104" customFormat="1" ht="21.75" customHeight="1">
      <c r="A27" s="167"/>
      <c r="B27" s="173"/>
      <c r="C27" s="120" t="s">
        <v>142</v>
      </c>
      <c r="D27" s="167"/>
      <c r="E27" s="109"/>
    </row>
    <row r="28" spans="1:5" s="104" customFormat="1" ht="21.75" customHeight="1">
      <c r="A28" s="168"/>
      <c r="B28" s="174"/>
      <c r="C28" s="120">
        <v>2</v>
      </c>
      <c r="D28" s="168"/>
      <c r="E28" s="147">
        <v>42566</v>
      </c>
    </row>
    <row r="29" spans="1:5" s="104" customFormat="1" ht="21.75" customHeight="1">
      <c r="A29" s="121">
        <v>11</v>
      </c>
      <c r="B29" s="122" t="s">
        <v>143</v>
      </c>
      <c r="C29" s="120" t="s">
        <v>144</v>
      </c>
      <c r="D29" s="111" t="s">
        <v>122</v>
      </c>
      <c r="E29" s="147">
        <v>42566</v>
      </c>
    </row>
    <row r="30" spans="1:5" s="104" customFormat="1" ht="21.75" customHeight="1">
      <c r="A30" s="121">
        <v>12</v>
      </c>
      <c r="B30" s="123" t="s">
        <v>145</v>
      </c>
      <c r="C30" s="120" t="s">
        <v>146</v>
      </c>
      <c r="D30" s="111" t="s">
        <v>122</v>
      </c>
      <c r="E30" s="147">
        <v>42566</v>
      </c>
    </row>
    <row r="31" spans="1:5" s="104" customFormat="1" ht="21.75" customHeight="1">
      <c r="A31" s="121">
        <v>13</v>
      </c>
      <c r="B31" s="124" t="s">
        <v>147</v>
      </c>
      <c r="C31" s="125" t="s">
        <v>148</v>
      </c>
      <c r="D31" s="111" t="s">
        <v>122</v>
      </c>
      <c r="E31" s="147">
        <v>42566</v>
      </c>
    </row>
    <row r="32" spans="1:5" s="104" customFormat="1" ht="21.75" customHeight="1">
      <c r="A32" s="121">
        <v>14</v>
      </c>
      <c r="B32" s="126" t="s">
        <v>149</v>
      </c>
      <c r="C32" s="125">
        <v>1</v>
      </c>
      <c r="D32" s="111" t="s">
        <v>122</v>
      </c>
      <c r="E32" s="147">
        <v>42566</v>
      </c>
    </row>
    <row r="33" spans="1:5" s="104" customFormat="1" ht="21.75" customHeight="1">
      <c r="A33" s="105" t="s">
        <v>150</v>
      </c>
      <c r="B33" s="106"/>
      <c r="C33" s="127"/>
      <c r="D33" s="108"/>
      <c r="E33" s="108"/>
    </row>
    <row r="34" spans="1:5" s="104" customFormat="1" ht="21.75" customHeight="1">
      <c r="A34" s="166">
        <v>15</v>
      </c>
      <c r="B34" s="169" t="s">
        <v>151</v>
      </c>
      <c r="C34" s="128" t="s">
        <v>142</v>
      </c>
      <c r="D34" s="166" t="s">
        <v>152</v>
      </c>
      <c r="E34" s="147">
        <v>42566</v>
      </c>
    </row>
    <row r="35" spans="1:5" s="104" customFormat="1" ht="21.75" customHeight="1">
      <c r="A35" s="168"/>
      <c r="B35" s="170"/>
      <c r="C35" s="128" t="s">
        <v>138</v>
      </c>
      <c r="D35" s="168"/>
      <c r="E35" s="109"/>
    </row>
    <row r="36" spans="1:5" s="104" customFormat="1" ht="21.75" customHeight="1">
      <c r="A36" s="166">
        <v>16</v>
      </c>
      <c r="B36" s="171" t="s">
        <v>153</v>
      </c>
      <c r="C36" s="128" t="s">
        <v>154</v>
      </c>
      <c r="D36" s="108"/>
      <c r="E36" s="109"/>
    </row>
    <row r="37" spans="1:5" s="104" customFormat="1" ht="21.75" customHeight="1">
      <c r="A37" s="167"/>
      <c r="B37" s="171"/>
      <c r="C37" s="128" t="s">
        <v>155</v>
      </c>
      <c r="D37" s="108"/>
      <c r="E37" s="109"/>
    </row>
    <row r="38" spans="1:5" s="104" customFormat="1" ht="21.75" customHeight="1">
      <c r="A38" s="168"/>
      <c r="B38" s="171"/>
      <c r="C38" s="128" t="s">
        <v>156</v>
      </c>
      <c r="D38" s="108" t="s">
        <v>122</v>
      </c>
      <c r="E38" s="147">
        <v>42566</v>
      </c>
    </row>
    <row r="39" spans="1:5" s="104" customFormat="1" ht="21.75" customHeight="1">
      <c r="A39" s="108">
        <v>17</v>
      </c>
      <c r="B39" s="129" t="s">
        <v>157</v>
      </c>
      <c r="C39" s="128" t="s">
        <v>158</v>
      </c>
      <c r="D39" s="108" t="s">
        <v>122</v>
      </c>
      <c r="E39" s="147">
        <v>42566</v>
      </c>
    </row>
    <row r="40" spans="1:5" s="104" customFormat="1" ht="21.75" customHeight="1">
      <c r="A40" s="105" t="s">
        <v>75</v>
      </c>
      <c r="B40" s="106"/>
      <c r="C40" s="127"/>
      <c r="D40" s="108"/>
      <c r="E40" s="108"/>
    </row>
    <row r="41" spans="1:5" s="104" customFormat="1" ht="21.75" customHeight="1">
      <c r="A41" s="108">
        <v>18</v>
      </c>
      <c r="B41" s="130" t="s">
        <v>159</v>
      </c>
      <c r="C41" s="131" t="s">
        <v>160</v>
      </c>
      <c r="D41" s="108" t="s">
        <v>161</v>
      </c>
      <c r="E41" s="147">
        <v>42566</v>
      </c>
    </row>
    <row r="42" spans="1:5" s="104" customFormat="1" ht="21.75" customHeight="1">
      <c r="A42" s="108">
        <v>19</v>
      </c>
      <c r="B42" s="130" t="s">
        <v>162</v>
      </c>
      <c r="C42" s="131" t="s">
        <v>163</v>
      </c>
      <c r="D42" s="108" t="s">
        <v>161</v>
      </c>
      <c r="E42" s="147">
        <v>42566</v>
      </c>
    </row>
    <row r="43" spans="1:5" s="104" customFormat="1" ht="21.75" customHeight="1">
      <c r="A43" s="108">
        <v>20</v>
      </c>
      <c r="B43" s="130" t="s">
        <v>164</v>
      </c>
      <c r="C43" s="131" t="s">
        <v>165</v>
      </c>
      <c r="D43" s="108" t="s">
        <v>161</v>
      </c>
      <c r="E43" s="147">
        <v>42566</v>
      </c>
    </row>
    <row r="44" spans="1:5" s="104" customFormat="1" ht="21.75" customHeight="1">
      <c r="A44" s="161" t="s">
        <v>166</v>
      </c>
      <c r="B44" s="161"/>
      <c r="C44" s="161"/>
      <c r="D44" s="103"/>
      <c r="E44" s="103"/>
    </row>
    <row r="45" spans="1:5" s="104" customFormat="1" ht="21.75" customHeight="1">
      <c r="A45" s="132">
        <v>21</v>
      </c>
      <c r="B45" s="133" t="s">
        <v>167</v>
      </c>
      <c r="C45" s="103" t="s">
        <v>168</v>
      </c>
      <c r="D45" s="134">
        <v>1</v>
      </c>
      <c r="E45" s="147">
        <v>42565</v>
      </c>
    </row>
    <row r="46" spans="1:5" s="104" customFormat="1" ht="21.75" customHeight="1">
      <c r="A46" s="132">
        <v>22</v>
      </c>
      <c r="B46" s="133" t="s">
        <v>169</v>
      </c>
      <c r="C46" s="103"/>
      <c r="D46" s="134">
        <v>1</v>
      </c>
      <c r="E46" s="147">
        <v>42565</v>
      </c>
    </row>
    <row r="47" spans="1:5" s="104" customFormat="1" ht="21.75" customHeight="1">
      <c r="A47" s="132">
        <v>23</v>
      </c>
      <c r="B47" s="133" t="s">
        <v>170</v>
      </c>
      <c r="C47" s="103"/>
      <c r="D47" s="134">
        <v>1</v>
      </c>
      <c r="E47" s="147">
        <v>42565</v>
      </c>
    </row>
    <row r="48" spans="1:5" s="104" customFormat="1" ht="21.75" customHeight="1">
      <c r="A48" s="132">
        <v>24</v>
      </c>
      <c r="B48" s="135" t="s">
        <v>171</v>
      </c>
      <c r="C48" s="103"/>
      <c r="D48" s="134">
        <v>1</v>
      </c>
      <c r="E48" s="147">
        <v>42565</v>
      </c>
    </row>
    <row r="49" spans="1:5" s="104" customFormat="1" ht="21.75" customHeight="1">
      <c r="A49" s="132">
        <v>25</v>
      </c>
      <c r="B49" s="133" t="s">
        <v>172</v>
      </c>
      <c r="C49" s="103"/>
      <c r="D49" s="134">
        <v>1</v>
      </c>
      <c r="E49" s="147">
        <v>42565</v>
      </c>
    </row>
    <row r="50" spans="1:5" s="104" customFormat="1" ht="21.75" customHeight="1">
      <c r="A50" s="161" t="s">
        <v>173</v>
      </c>
      <c r="B50" s="161"/>
      <c r="C50" s="161"/>
      <c r="D50" s="134"/>
      <c r="E50" s="109"/>
    </row>
    <row r="51" spans="1:5" s="104" customFormat="1" ht="21.75" customHeight="1">
      <c r="A51" s="136">
        <v>26</v>
      </c>
      <c r="B51" s="137" t="s">
        <v>174</v>
      </c>
      <c r="C51" s="136" t="s">
        <v>175</v>
      </c>
      <c r="D51" s="134">
        <v>1</v>
      </c>
      <c r="E51" s="147">
        <v>42565</v>
      </c>
    </row>
    <row r="52" spans="1:5" s="104" customFormat="1" ht="21.75" customHeight="1">
      <c r="A52" s="162" t="s">
        <v>176</v>
      </c>
      <c r="B52" s="162"/>
      <c r="C52" s="103"/>
      <c r="D52" s="108"/>
      <c r="E52" s="109"/>
    </row>
    <row r="53" spans="1:5" s="104" customFormat="1" ht="21.75" customHeight="1">
      <c r="A53" s="108">
        <v>27</v>
      </c>
      <c r="B53" s="138" t="s">
        <v>177</v>
      </c>
      <c r="C53" s="139" t="s">
        <v>178</v>
      </c>
      <c r="D53" s="140">
        <v>1</v>
      </c>
      <c r="E53" s="147">
        <v>42565</v>
      </c>
    </row>
    <row r="54" spans="1:5" s="104" customFormat="1" ht="21.75" customHeight="1">
      <c r="A54" s="161" t="s">
        <v>179</v>
      </c>
      <c r="B54" s="161"/>
      <c r="C54" s="161"/>
      <c r="D54" s="108"/>
      <c r="E54" s="108"/>
    </row>
    <row r="55" spans="1:5" s="104" customFormat="1" ht="21.75" customHeight="1">
      <c r="A55" s="141">
        <v>28</v>
      </c>
      <c r="B55" s="141" t="s">
        <v>180</v>
      </c>
      <c r="C55" s="141" t="s">
        <v>181</v>
      </c>
      <c r="D55" s="141">
        <v>1</v>
      </c>
      <c r="E55" s="147">
        <v>42568</v>
      </c>
    </row>
    <row r="56" spans="1:5" ht="15" customHeight="1">
      <c r="A56" s="163" t="s">
        <v>182</v>
      </c>
      <c r="B56" s="164"/>
      <c r="C56" s="164"/>
      <c r="D56" s="164"/>
      <c r="E56" s="165"/>
    </row>
    <row r="57" spans="1:5" ht="12.75">
      <c r="A57" s="111">
        <v>29</v>
      </c>
      <c r="B57" s="143" t="s">
        <v>183</v>
      </c>
      <c r="C57" s="143" t="s">
        <v>184</v>
      </c>
      <c r="D57" s="111">
        <v>1</v>
      </c>
      <c r="E57" s="147">
        <v>42568</v>
      </c>
    </row>
    <row r="58" spans="1:5" ht="12.75">
      <c r="A58" s="111">
        <v>30</v>
      </c>
      <c r="B58" s="143" t="s">
        <v>185</v>
      </c>
      <c r="C58" s="143" t="s">
        <v>186</v>
      </c>
      <c r="D58" s="111">
        <v>1</v>
      </c>
      <c r="E58" s="147">
        <v>42565</v>
      </c>
    </row>
    <row r="60" ht="12.75" customHeight="1">
      <c r="B60" s="137" t="s">
        <v>174</v>
      </c>
    </row>
    <row r="61" ht="12.75" customHeight="1">
      <c r="B61" s="145"/>
    </row>
    <row r="62" ht="12.75" customHeight="1">
      <c r="B62" s="146"/>
    </row>
  </sheetData>
  <sheetProtection password="CDD2" sheet="1" objects="1" scenarios="1"/>
  <mergeCells count="25">
    <mergeCell ref="A1:E1"/>
    <mergeCell ref="A2:C2"/>
    <mergeCell ref="A4:A5"/>
    <mergeCell ref="B4:B5"/>
    <mergeCell ref="C4:C5"/>
    <mergeCell ref="D4:D5"/>
    <mergeCell ref="E4:E5"/>
    <mergeCell ref="A9:A12"/>
    <mergeCell ref="B9:B12"/>
    <mergeCell ref="A13:A14"/>
    <mergeCell ref="B13:B14"/>
    <mergeCell ref="A22:C22"/>
    <mergeCell ref="D23:D28"/>
    <mergeCell ref="A34:A35"/>
    <mergeCell ref="B34:B35"/>
    <mergeCell ref="D34:D35"/>
    <mergeCell ref="A36:A38"/>
    <mergeCell ref="B36:B38"/>
    <mergeCell ref="A23:A28"/>
    <mergeCell ref="B23:B28"/>
    <mergeCell ref="A44:C44"/>
    <mergeCell ref="A50:C50"/>
    <mergeCell ref="A52:B52"/>
    <mergeCell ref="A54:C54"/>
    <mergeCell ref="A56:E56"/>
  </mergeCells>
  <printOptions/>
  <pageMargins left="0.24" right="0.16" top="0.2" bottom="0.2" header="0.2" footer="0.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6.7109375" style="0" customWidth="1"/>
    <col min="3" max="3" width="19.7109375" style="0" customWidth="1"/>
    <col min="4" max="4" width="20.28125" style="0" customWidth="1"/>
    <col min="5" max="5" width="25.8515625" style="0" customWidth="1"/>
  </cols>
  <sheetData>
    <row r="1" spans="2:5" ht="26.25" customHeight="1">
      <c r="B1" s="183" t="s">
        <v>108</v>
      </c>
      <c r="C1" s="183"/>
      <c r="D1" s="183"/>
      <c r="E1" s="183"/>
    </row>
    <row r="2" spans="2:5" ht="25.5">
      <c r="B2" s="95"/>
      <c r="C2" s="97"/>
      <c r="D2" s="95"/>
      <c r="E2" s="96">
        <v>42565</v>
      </c>
    </row>
    <row r="3" spans="2:5" ht="25.5">
      <c r="B3" s="95"/>
      <c r="C3" s="95"/>
      <c r="D3" s="95"/>
      <c r="E3" s="95"/>
    </row>
    <row r="4" spans="2:10" ht="24">
      <c r="B4" s="94" t="s">
        <v>107</v>
      </c>
      <c r="C4" s="94" t="s">
        <v>106</v>
      </c>
      <c r="D4" s="94" t="s">
        <v>105</v>
      </c>
      <c r="E4" s="94" t="s">
        <v>6</v>
      </c>
      <c r="J4" s="148"/>
    </row>
    <row r="5" spans="2:5" ht="24.75">
      <c r="B5" s="93">
        <v>42565</v>
      </c>
      <c r="C5" s="92">
        <v>6</v>
      </c>
      <c r="D5" s="92">
        <v>8</v>
      </c>
      <c r="E5" s="92">
        <f>C5+D5</f>
        <v>14</v>
      </c>
    </row>
    <row r="6" spans="2:5" ht="24.75">
      <c r="B6" s="93">
        <v>42566</v>
      </c>
      <c r="C6" s="92">
        <v>9</v>
      </c>
      <c r="D6" s="92">
        <v>20</v>
      </c>
      <c r="E6" s="92">
        <f>C6+D6</f>
        <v>29</v>
      </c>
    </row>
    <row r="7" spans="2:5" ht="24.75">
      <c r="B7" s="93">
        <v>42567</v>
      </c>
      <c r="C7" s="92">
        <v>0</v>
      </c>
      <c r="D7" s="92">
        <v>0</v>
      </c>
      <c r="E7" s="92">
        <f>C7+D7</f>
        <v>0</v>
      </c>
    </row>
    <row r="8" spans="2:5" ht="24.75">
      <c r="B8" s="93">
        <v>42568</v>
      </c>
      <c r="C8" s="92">
        <v>0</v>
      </c>
      <c r="D8" s="92">
        <v>2</v>
      </c>
      <c r="E8" s="92">
        <f>C8+D8</f>
        <v>2</v>
      </c>
    </row>
    <row r="9" spans="2:5" ht="24.75">
      <c r="B9" s="93">
        <v>42570</v>
      </c>
      <c r="C9" s="92">
        <v>1</v>
      </c>
      <c r="D9" s="92">
        <v>0</v>
      </c>
      <c r="E9" s="92">
        <f>C9+D9</f>
        <v>1</v>
      </c>
    </row>
    <row r="10" spans="2:5" ht="24.75">
      <c r="B10" s="93" t="s">
        <v>6</v>
      </c>
      <c r="C10" s="92">
        <f>SUM(C5:C9)</f>
        <v>16</v>
      </c>
      <c r="D10" s="92">
        <f>SUM(D5:D9)</f>
        <v>30</v>
      </c>
      <c r="E10" s="92">
        <f>SUM(E5:E9)</f>
        <v>46</v>
      </c>
    </row>
    <row r="11" spans="2:5" ht="25.5">
      <c r="B11" s="91"/>
      <c r="C11" s="85"/>
      <c r="D11" s="85"/>
      <c r="E11" s="85"/>
    </row>
    <row r="12" spans="2:5" ht="25.5">
      <c r="B12" s="90"/>
      <c r="C12" s="89" t="s">
        <v>104</v>
      </c>
      <c r="E12" s="85" t="s">
        <v>192</v>
      </c>
    </row>
    <row r="13" spans="2:5" ht="25.5">
      <c r="B13" s="87" t="s">
        <v>103</v>
      </c>
      <c r="C13" s="88"/>
      <c r="E13" s="85" t="s">
        <v>190</v>
      </c>
    </row>
    <row r="14" spans="2:5" ht="25.5">
      <c r="B14" s="87" t="s">
        <v>102</v>
      </c>
      <c r="C14" s="86"/>
      <c r="E14" s="85" t="s">
        <v>189</v>
      </c>
    </row>
    <row r="15" spans="2:5" ht="14.25">
      <c r="B15" s="84"/>
      <c r="C15" s="83"/>
      <c r="D15" s="83"/>
      <c r="E15" s="83"/>
    </row>
  </sheetData>
  <sheetProtection/>
  <mergeCells count="1">
    <mergeCell ref="B1:E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6">
      <selection activeCell="A1" sqref="A1:G20"/>
    </sheetView>
  </sheetViews>
  <sheetFormatPr defaultColWidth="9.140625" defaultRowHeight="15"/>
  <cols>
    <col min="1" max="1" width="4.140625" style="19" customWidth="1"/>
    <col min="2" max="2" width="38.8515625" style="6" customWidth="1"/>
    <col min="3" max="3" width="22.00390625" style="31" customWidth="1"/>
    <col min="4" max="4" width="4.28125" style="6" customWidth="1"/>
    <col min="5" max="5" width="37.8515625" style="11" customWidth="1"/>
    <col min="6" max="6" width="12.28125" style="6" hidden="1" customWidth="1"/>
    <col min="7" max="7" width="21.140625" style="31" customWidth="1"/>
  </cols>
  <sheetData>
    <row r="1" spans="1:7" s="18" customFormat="1" ht="18.75">
      <c r="A1" s="20" t="s">
        <v>13</v>
      </c>
      <c r="B1" s="193" t="s">
        <v>191</v>
      </c>
      <c r="C1" s="193"/>
      <c r="D1" s="193"/>
      <c r="E1" s="193"/>
      <c r="F1" s="193"/>
      <c r="G1" s="193"/>
    </row>
    <row r="2" spans="1:7" s="18" customFormat="1" ht="35.25" customHeight="1">
      <c r="A2" s="29" t="s">
        <v>53</v>
      </c>
      <c r="B2" s="36" t="s">
        <v>54</v>
      </c>
      <c r="C2" s="48" t="s">
        <v>55</v>
      </c>
      <c r="D2" s="28" t="s">
        <v>53</v>
      </c>
      <c r="E2" s="197" t="s">
        <v>54</v>
      </c>
      <c r="F2" s="197"/>
      <c r="G2" s="48" t="s">
        <v>55</v>
      </c>
    </row>
    <row r="3" spans="1:7" s="18" customFormat="1" ht="20.25" customHeight="1">
      <c r="A3" s="194" t="s">
        <v>39</v>
      </c>
      <c r="B3" s="195"/>
      <c r="C3" s="196"/>
      <c r="D3" s="194" t="s">
        <v>47</v>
      </c>
      <c r="E3" s="195"/>
      <c r="F3" s="195"/>
      <c r="G3" s="196"/>
    </row>
    <row r="4" spans="1:7" s="40" customFormat="1" ht="24" customHeight="1">
      <c r="A4" s="34">
        <v>1</v>
      </c>
      <c r="B4" s="35" t="s">
        <v>40</v>
      </c>
      <c r="C4" s="38" t="s">
        <v>59</v>
      </c>
      <c r="D4" s="39">
        <v>11</v>
      </c>
      <c r="E4" s="35" t="s">
        <v>48</v>
      </c>
      <c r="F4" s="160"/>
      <c r="G4" s="38" t="s">
        <v>62</v>
      </c>
    </row>
    <row r="5" spans="1:7" s="40" customFormat="1" ht="24" customHeight="1">
      <c r="A5" s="34">
        <v>2</v>
      </c>
      <c r="B5" s="35" t="s">
        <v>67</v>
      </c>
      <c r="C5" s="38" t="s">
        <v>62</v>
      </c>
      <c r="D5" s="39">
        <v>12</v>
      </c>
      <c r="E5" s="35" t="s">
        <v>49</v>
      </c>
      <c r="F5" s="160"/>
      <c r="G5" s="38" t="s">
        <v>59</v>
      </c>
    </row>
    <row r="6" spans="1:7" s="40" customFormat="1" ht="24" customHeight="1">
      <c r="A6" s="34">
        <v>3</v>
      </c>
      <c r="B6" s="35" t="s">
        <v>68</v>
      </c>
      <c r="C6" s="38" t="s">
        <v>62</v>
      </c>
      <c r="D6" s="39">
        <v>13</v>
      </c>
      <c r="E6" s="35" t="s">
        <v>50</v>
      </c>
      <c r="F6" s="160"/>
      <c r="G6" s="38" t="s">
        <v>59</v>
      </c>
    </row>
    <row r="7" spans="1:7" s="40" customFormat="1" ht="24" customHeight="1">
      <c r="A7" s="194" t="s">
        <v>41</v>
      </c>
      <c r="B7" s="195"/>
      <c r="C7" s="196"/>
      <c r="D7" s="194" t="s">
        <v>63</v>
      </c>
      <c r="E7" s="195"/>
      <c r="F7" s="195"/>
      <c r="G7" s="196"/>
    </row>
    <row r="8" spans="1:7" s="40" customFormat="1" ht="24" customHeight="1">
      <c r="A8" s="34">
        <v>4</v>
      </c>
      <c r="B8" s="35" t="s">
        <v>42</v>
      </c>
      <c r="C8" s="41" t="s">
        <v>56</v>
      </c>
      <c r="D8" s="39">
        <v>14</v>
      </c>
      <c r="E8" s="35" t="s">
        <v>51</v>
      </c>
      <c r="F8" s="160"/>
      <c r="G8" s="41" t="s">
        <v>56</v>
      </c>
    </row>
    <row r="9" spans="1:7" s="40" customFormat="1" ht="24" customHeight="1">
      <c r="A9" s="34">
        <v>5</v>
      </c>
      <c r="B9" s="35" t="s">
        <v>43</v>
      </c>
      <c r="C9" s="41" t="s">
        <v>56</v>
      </c>
      <c r="D9" s="39">
        <v>15</v>
      </c>
      <c r="E9" s="35" t="s">
        <v>52</v>
      </c>
      <c r="F9" s="160"/>
      <c r="G9" s="41" t="s">
        <v>56</v>
      </c>
    </row>
    <row r="10" spans="1:7" s="40" customFormat="1" ht="24" customHeight="1">
      <c r="A10" s="194" t="s">
        <v>44</v>
      </c>
      <c r="B10" s="195"/>
      <c r="C10" s="196"/>
      <c r="D10" s="194" t="s">
        <v>64</v>
      </c>
      <c r="E10" s="195"/>
      <c r="F10" s="195"/>
      <c r="G10" s="196"/>
    </row>
    <row r="11" spans="1:7" s="40" customFormat="1" ht="24" customHeight="1">
      <c r="A11" s="34">
        <v>6</v>
      </c>
      <c r="B11" s="35" t="s">
        <v>57</v>
      </c>
      <c r="C11" s="38" t="s">
        <v>59</v>
      </c>
      <c r="D11" s="39">
        <v>16</v>
      </c>
      <c r="E11" s="35" t="s">
        <v>65</v>
      </c>
      <c r="F11" s="160"/>
      <c r="G11" s="38" t="s">
        <v>66</v>
      </c>
    </row>
    <row r="12" spans="1:7" s="40" customFormat="1" ht="24" customHeight="1">
      <c r="A12" s="34">
        <v>7</v>
      </c>
      <c r="B12" s="35" t="s">
        <v>45</v>
      </c>
      <c r="C12" s="38" t="s">
        <v>59</v>
      </c>
      <c r="D12" s="184"/>
      <c r="E12" s="185"/>
      <c r="F12" s="185"/>
      <c r="G12" s="186"/>
    </row>
    <row r="13" spans="1:7" s="40" customFormat="1" ht="24" customHeight="1">
      <c r="A13" s="34">
        <v>8</v>
      </c>
      <c r="B13" s="42" t="s">
        <v>46</v>
      </c>
      <c r="C13" s="38" t="s">
        <v>62</v>
      </c>
      <c r="D13" s="187"/>
      <c r="E13" s="188"/>
      <c r="F13" s="188"/>
      <c r="G13" s="189"/>
    </row>
    <row r="14" spans="1:7" s="40" customFormat="1" ht="24" customHeight="1">
      <c r="A14" s="34">
        <v>9</v>
      </c>
      <c r="B14" s="35" t="s">
        <v>58</v>
      </c>
      <c r="C14" s="38" t="s">
        <v>60</v>
      </c>
      <c r="D14" s="187"/>
      <c r="E14" s="188"/>
      <c r="F14" s="188"/>
      <c r="G14" s="189"/>
    </row>
    <row r="15" spans="1:7" s="40" customFormat="1" ht="24" customHeight="1">
      <c r="A15" s="194" t="s">
        <v>61</v>
      </c>
      <c r="B15" s="195"/>
      <c r="C15" s="196"/>
      <c r="D15" s="187"/>
      <c r="E15" s="188"/>
      <c r="F15" s="188"/>
      <c r="G15" s="189"/>
    </row>
    <row r="16" spans="1:7" s="40" customFormat="1" ht="24" customHeight="1">
      <c r="A16" s="34">
        <v>10</v>
      </c>
      <c r="B16" s="35" t="s">
        <v>69</v>
      </c>
      <c r="C16" s="38" t="s">
        <v>66</v>
      </c>
      <c r="D16" s="187"/>
      <c r="E16" s="188"/>
      <c r="F16" s="188"/>
      <c r="G16" s="189"/>
    </row>
    <row r="17" spans="1:7" s="40" customFormat="1" ht="24" customHeight="1">
      <c r="A17" s="184"/>
      <c r="B17" s="185"/>
      <c r="C17" s="186"/>
      <c r="D17" s="187"/>
      <c r="E17" s="188"/>
      <c r="F17" s="188"/>
      <c r="G17" s="189"/>
    </row>
    <row r="18" spans="1:7" s="40" customFormat="1" ht="24" customHeight="1">
      <c r="A18" s="187"/>
      <c r="B18" s="188"/>
      <c r="C18" s="189"/>
      <c r="D18" s="187"/>
      <c r="E18" s="188"/>
      <c r="F18" s="188"/>
      <c r="G18" s="189"/>
    </row>
    <row r="19" spans="1:7" s="40" customFormat="1" ht="24" customHeight="1">
      <c r="A19" s="187"/>
      <c r="B19" s="188"/>
      <c r="C19" s="189"/>
      <c r="D19" s="187"/>
      <c r="E19" s="188"/>
      <c r="F19" s="188"/>
      <c r="G19" s="189"/>
    </row>
    <row r="20" spans="1:7" s="40" customFormat="1" ht="24" customHeight="1">
      <c r="A20" s="190"/>
      <c r="B20" s="191"/>
      <c r="C20" s="192"/>
      <c r="D20" s="190"/>
      <c r="E20" s="191"/>
      <c r="F20" s="191"/>
      <c r="G20" s="192"/>
    </row>
  </sheetData>
  <sheetProtection/>
  <mergeCells count="11">
    <mergeCell ref="D12:G20"/>
    <mergeCell ref="B1:G1"/>
    <mergeCell ref="A3:C3"/>
    <mergeCell ref="D3:G3"/>
    <mergeCell ref="E2:F2"/>
    <mergeCell ref="A15:C15"/>
    <mergeCell ref="A17:C20"/>
    <mergeCell ref="A7:C7"/>
    <mergeCell ref="D10:G10"/>
    <mergeCell ref="D7:G7"/>
    <mergeCell ref="A10:C10"/>
  </mergeCells>
  <printOptions/>
  <pageMargins left="0.7" right="0.4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5" zoomScaleSheetLayoutView="115" zoomScalePageLayoutView="0" workbookViewId="0" topLeftCell="A40">
      <selection activeCell="A32" sqref="A32:N52"/>
    </sheetView>
  </sheetViews>
  <sheetFormatPr defaultColWidth="9.140625" defaultRowHeight="15"/>
  <cols>
    <col min="1" max="1" width="4.140625" style="6" customWidth="1"/>
    <col min="2" max="2" width="16.28125" style="6" customWidth="1"/>
    <col min="3" max="3" width="15.421875" style="6" customWidth="1"/>
    <col min="4" max="4" width="12.28125" style="6" customWidth="1"/>
    <col min="5" max="5" width="11.421875" style="6" customWidth="1"/>
    <col min="6" max="6" width="12.28125" style="6" customWidth="1"/>
    <col min="7" max="7" width="12.28125" style="11" customWidth="1"/>
    <col min="8" max="8" width="6.7109375" style="6" customWidth="1"/>
    <col min="9" max="9" width="9.00390625" style="6" customWidth="1"/>
    <col min="10" max="10" width="8.140625" style="6" customWidth="1"/>
    <col min="11" max="11" width="12.28125" style="6" customWidth="1"/>
    <col min="12" max="12" width="13.140625" style="6" customWidth="1"/>
  </cols>
  <sheetData>
    <row r="1" spans="1:12" ht="18.75" customHeight="1">
      <c r="A1" s="201" t="s">
        <v>101</v>
      </c>
      <c r="B1" s="201"/>
      <c r="C1" s="201"/>
      <c r="D1" s="201"/>
      <c r="E1" s="201"/>
      <c r="F1" s="201"/>
      <c r="G1" s="201"/>
      <c r="H1" s="201"/>
      <c r="I1" s="201"/>
      <c r="J1" s="200" t="s">
        <v>100</v>
      </c>
      <c r="K1" s="200"/>
      <c r="L1" s="200"/>
    </row>
    <row r="2" spans="1:14" ht="78.7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14</v>
      </c>
      <c r="M2" s="3" t="s">
        <v>187</v>
      </c>
      <c r="N2" s="4" t="s">
        <v>188</v>
      </c>
    </row>
    <row r="3" spans="1:14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5">
        <v>12</v>
      </c>
      <c r="M3" s="4">
        <v>13</v>
      </c>
      <c r="N3" s="149">
        <v>14</v>
      </c>
    </row>
    <row r="4" spans="1:14" ht="17.25" customHeight="1">
      <c r="A4" s="7">
        <v>1</v>
      </c>
      <c r="B4" s="7" t="s">
        <v>18</v>
      </c>
      <c r="C4" s="7" t="s">
        <v>19</v>
      </c>
      <c r="D4" s="43">
        <v>22</v>
      </c>
      <c r="E4" s="44">
        <v>252.86</v>
      </c>
      <c r="F4" s="43">
        <v>2</v>
      </c>
      <c r="G4" s="43">
        <v>0</v>
      </c>
      <c r="H4" s="43">
        <v>2</v>
      </c>
      <c r="I4" s="43">
        <v>0</v>
      </c>
      <c r="J4" s="43">
        <v>2</v>
      </c>
      <c r="K4" s="43">
        <v>4</v>
      </c>
      <c r="L4" s="45">
        <v>37</v>
      </c>
      <c r="M4" s="150">
        <v>180.3</v>
      </c>
      <c r="N4" s="151">
        <v>14</v>
      </c>
    </row>
    <row r="5" spans="1:14" ht="17.25" customHeight="1">
      <c r="A5" s="7">
        <v>2</v>
      </c>
      <c r="B5" s="7" t="s">
        <v>20</v>
      </c>
      <c r="C5" s="7" t="s">
        <v>19</v>
      </c>
      <c r="D5" s="43">
        <v>8</v>
      </c>
      <c r="E5" s="44">
        <v>86.485</v>
      </c>
      <c r="F5" s="43">
        <v>1</v>
      </c>
      <c r="G5" s="43">
        <v>2</v>
      </c>
      <c r="H5" s="43">
        <v>3</v>
      </c>
      <c r="I5" s="43">
        <v>0</v>
      </c>
      <c r="J5" s="43">
        <v>3</v>
      </c>
      <c r="K5" s="43">
        <v>3</v>
      </c>
      <c r="L5" s="45">
        <v>12.5</v>
      </c>
      <c r="M5" s="150">
        <v>13.25</v>
      </c>
      <c r="N5" s="151">
        <v>8</v>
      </c>
    </row>
    <row r="6" spans="1:14" ht="17.25" customHeight="1">
      <c r="A6" s="7">
        <v>3</v>
      </c>
      <c r="B6" s="7" t="s">
        <v>21</v>
      </c>
      <c r="C6" s="7" t="s">
        <v>19</v>
      </c>
      <c r="D6" s="46">
        <v>7</v>
      </c>
      <c r="E6" s="47">
        <v>54.31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</v>
      </c>
      <c r="L6" s="45">
        <v>4.3</v>
      </c>
      <c r="M6" s="150">
        <v>7.6</v>
      </c>
      <c r="N6" s="151">
        <v>6</v>
      </c>
    </row>
    <row r="7" spans="1:14" ht="17.25" customHeight="1">
      <c r="A7" s="7">
        <v>4</v>
      </c>
      <c r="B7" s="7" t="s">
        <v>22</v>
      </c>
      <c r="C7" s="7" t="s">
        <v>19</v>
      </c>
      <c r="D7" s="46">
        <v>9</v>
      </c>
      <c r="E7" s="47">
        <v>91.69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5">
        <v>3.85</v>
      </c>
      <c r="M7" s="150">
        <v>6.5</v>
      </c>
      <c r="N7" s="151">
        <v>6</v>
      </c>
    </row>
    <row r="8" spans="1:14" s="18" customFormat="1" ht="17.25" customHeight="1">
      <c r="A8" s="13" t="s">
        <v>23</v>
      </c>
      <c r="B8" s="14"/>
      <c r="C8" s="15"/>
      <c r="D8" s="15">
        <f>SUM(D4:D7)</f>
        <v>46</v>
      </c>
      <c r="E8" s="17">
        <f>SUM(E4:E7)</f>
        <v>485.345</v>
      </c>
      <c r="F8" s="15">
        <v>3</v>
      </c>
      <c r="G8" s="15">
        <f aca="true" t="shared" si="0" ref="G8:L8">SUM(G4:G7)</f>
        <v>2</v>
      </c>
      <c r="H8" s="15">
        <f t="shared" si="0"/>
        <v>5</v>
      </c>
      <c r="I8" s="15">
        <f t="shared" si="0"/>
        <v>0</v>
      </c>
      <c r="J8" s="15">
        <f t="shared" si="0"/>
        <v>5</v>
      </c>
      <c r="K8" s="15">
        <f t="shared" si="0"/>
        <v>10</v>
      </c>
      <c r="L8" s="17">
        <f t="shared" si="0"/>
        <v>57.65</v>
      </c>
      <c r="M8" s="152">
        <f>SUM(M4:M7)</f>
        <v>207.65</v>
      </c>
      <c r="N8" s="151">
        <f>SUM(N4:N7)</f>
        <v>34</v>
      </c>
    </row>
    <row r="9" spans="1:14" ht="17.25" customHeight="1">
      <c r="A9" s="7">
        <v>5</v>
      </c>
      <c r="B9" s="7" t="s">
        <v>24</v>
      </c>
      <c r="C9" s="7" t="s">
        <v>19</v>
      </c>
      <c r="D9" s="7">
        <v>22</v>
      </c>
      <c r="E9" s="16">
        <v>193.27</v>
      </c>
      <c r="F9" s="30">
        <v>0</v>
      </c>
      <c r="G9" s="7">
        <v>0</v>
      </c>
      <c r="H9" s="7">
        <v>0</v>
      </c>
      <c r="I9" s="7">
        <v>0</v>
      </c>
      <c r="J9" s="30">
        <v>0</v>
      </c>
      <c r="K9" s="7">
        <v>4</v>
      </c>
      <c r="L9" s="16">
        <v>1.92</v>
      </c>
      <c r="M9" s="150">
        <v>0</v>
      </c>
      <c r="N9" s="151">
        <v>9</v>
      </c>
    </row>
    <row r="10" spans="1:14" ht="17.25" customHeight="1">
      <c r="A10" s="12">
        <v>6</v>
      </c>
      <c r="B10" s="12" t="s">
        <v>25</v>
      </c>
      <c r="C10" s="12" t="s">
        <v>19</v>
      </c>
      <c r="D10" s="7">
        <v>15</v>
      </c>
      <c r="E10" s="16">
        <v>229.2</v>
      </c>
      <c r="F10" s="30">
        <v>4</v>
      </c>
      <c r="G10" s="7">
        <v>0</v>
      </c>
      <c r="H10" s="7">
        <v>4</v>
      </c>
      <c r="I10" s="7">
        <v>0</v>
      </c>
      <c r="J10" s="30">
        <v>4</v>
      </c>
      <c r="K10" s="7">
        <v>6</v>
      </c>
      <c r="L10" s="16">
        <v>35</v>
      </c>
      <c r="M10" s="150">
        <v>148.4</v>
      </c>
      <c r="N10" s="151">
        <v>14</v>
      </c>
    </row>
    <row r="11" spans="1:14" s="18" customFormat="1" ht="17.25" customHeight="1">
      <c r="A11" s="13" t="s">
        <v>26</v>
      </c>
      <c r="B11" s="14"/>
      <c r="C11" s="15"/>
      <c r="D11" s="15">
        <f>SUM(D9:D10)</f>
        <v>37</v>
      </c>
      <c r="E11" s="17">
        <f aca="true" t="shared" si="1" ref="E11:L11">SUM(E9:E10)</f>
        <v>422.47</v>
      </c>
      <c r="F11" s="37">
        <v>4</v>
      </c>
      <c r="G11" s="37">
        <f t="shared" si="1"/>
        <v>0</v>
      </c>
      <c r="H11" s="37">
        <f t="shared" si="1"/>
        <v>4</v>
      </c>
      <c r="I11" s="37">
        <f t="shared" si="1"/>
        <v>0</v>
      </c>
      <c r="J11" s="37">
        <f t="shared" si="1"/>
        <v>4</v>
      </c>
      <c r="K11" s="37">
        <f t="shared" si="1"/>
        <v>10</v>
      </c>
      <c r="L11" s="17">
        <f t="shared" si="1"/>
        <v>36.92</v>
      </c>
      <c r="M11" s="152">
        <f>SUM(M9:M10)</f>
        <v>148.4</v>
      </c>
      <c r="N11" s="153">
        <f>SUM(N9:N10)</f>
        <v>23</v>
      </c>
    </row>
    <row r="12" spans="1:14" ht="17.25" customHeight="1">
      <c r="A12" s="7">
        <v>7</v>
      </c>
      <c r="B12" s="7" t="s">
        <v>27</v>
      </c>
      <c r="C12" s="7" t="s">
        <v>19</v>
      </c>
      <c r="D12" s="7">
        <v>17</v>
      </c>
      <c r="E12" s="16">
        <v>157.41</v>
      </c>
      <c r="F12" s="30">
        <v>0</v>
      </c>
      <c r="G12" s="7">
        <v>0</v>
      </c>
      <c r="H12" s="7">
        <v>0</v>
      </c>
      <c r="I12" s="7">
        <v>0</v>
      </c>
      <c r="J12" s="30">
        <v>0</v>
      </c>
      <c r="K12" s="7">
        <v>3</v>
      </c>
      <c r="L12" s="16">
        <v>7.6</v>
      </c>
      <c r="M12" s="150">
        <v>22.4</v>
      </c>
      <c r="N12" s="151">
        <v>9</v>
      </c>
    </row>
    <row r="13" spans="1:14" s="22" customFormat="1" ht="17.25" customHeight="1">
      <c r="A13" s="12">
        <v>8</v>
      </c>
      <c r="B13" s="12" t="s">
        <v>28</v>
      </c>
      <c r="C13" s="12" t="s">
        <v>19</v>
      </c>
      <c r="D13" s="12">
        <v>7</v>
      </c>
      <c r="E13" s="21">
        <v>83.88</v>
      </c>
      <c r="F13" s="32">
        <v>2</v>
      </c>
      <c r="G13" s="12">
        <v>0</v>
      </c>
      <c r="H13" s="12">
        <v>2</v>
      </c>
      <c r="I13" s="12">
        <v>1</v>
      </c>
      <c r="J13" s="32">
        <v>1</v>
      </c>
      <c r="K13" s="12">
        <v>2</v>
      </c>
      <c r="L13" s="21">
        <v>2.65</v>
      </c>
      <c r="M13" s="154">
        <v>16.7</v>
      </c>
      <c r="N13" s="155">
        <v>8</v>
      </c>
    </row>
    <row r="14" spans="1:14" s="18" customFormat="1" ht="17.25" customHeight="1">
      <c r="A14" s="13" t="s">
        <v>29</v>
      </c>
      <c r="B14" s="14"/>
      <c r="C14" s="15"/>
      <c r="D14" s="15">
        <f>SUM(D12:D13)</f>
        <v>24</v>
      </c>
      <c r="E14" s="17">
        <f>SUM(E12:E13)</f>
        <v>241.29</v>
      </c>
      <c r="F14" s="15">
        <v>2</v>
      </c>
      <c r="G14" s="15">
        <f aca="true" t="shared" si="2" ref="G14:L14">SUM(G12:G13)</f>
        <v>0</v>
      </c>
      <c r="H14" s="15">
        <f t="shared" si="2"/>
        <v>2</v>
      </c>
      <c r="I14" s="15">
        <f t="shared" si="2"/>
        <v>1</v>
      </c>
      <c r="J14" s="15">
        <f t="shared" si="2"/>
        <v>1</v>
      </c>
      <c r="K14" s="15">
        <f t="shared" si="2"/>
        <v>5</v>
      </c>
      <c r="L14" s="17">
        <f t="shared" si="2"/>
        <v>10.25</v>
      </c>
      <c r="M14" s="152">
        <f>SUM(M12:M13)</f>
        <v>39.099999999999994</v>
      </c>
      <c r="N14" s="153">
        <f>SUM(N12:N13)</f>
        <v>17</v>
      </c>
    </row>
    <row r="15" spans="1:14" ht="17.25" customHeight="1">
      <c r="A15" s="7">
        <v>9</v>
      </c>
      <c r="B15" s="7" t="s">
        <v>30</v>
      </c>
      <c r="C15" s="7" t="s">
        <v>19</v>
      </c>
      <c r="D15" s="7">
        <v>7</v>
      </c>
      <c r="E15" s="16">
        <v>62.2</v>
      </c>
      <c r="F15" s="30">
        <v>0</v>
      </c>
      <c r="G15" s="7">
        <v>0</v>
      </c>
      <c r="H15" s="7">
        <v>0</v>
      </c>
      <c r="I15" s="7">
        <v>0</v>
      </c>
      <c r="J15" s="30">
        <v>0</v>
      </c>
      <c r="K15" s="7">
        <v>0</v>
      </c>
      <c r="L15" s="16">
        <v>2</v>
      </c>
      <c r="M15" s="150">
        <v>0</v>
      </c>
      <c r="N15" s="151">
        <v>4</v>
      </c>
    </row>
    <row r="16" spans="1:14" ht="17.25" customHeight="1">
      <c r="A16" s="7">
        <v>10</v>
      </c>
      <c r="B16" s="7" t="s">
        <v>31</v>
      </c>
      <c r="C16" s="7" t="s">
        <v>19</v>
      </c>
      <c r="D16" s="7">
        <v>15</v>
      </c>
      <c r="E16" s="16">
        <v>123.2</v>
      </c>
      <c r="F16" s="30">
        <v>0</v>
      </c>
      <c r="G16" s="7">
        <v>0</v>
      </c>
      <c r="H16" s="7">
        <v>0</v>
      </c>
      <c r="I16" s="7">
        <v>0</v>
      </c>
      <c r="J16" s="30">
        <v>0</v>
      </c>
      <c r="K16" s="7">
        <v>0</v>
      </c>
      <c r="L16" s="16">
        <v>1.02</v>
      </c>
      <c r="M16" s="150">
        <v>10</v>
      </c>
      <c r="N16" s="151">
        <v>5</v>
      </c>
    </row>
    <row r="17" spans="1:14" ht="17.25" customHeight="1">
      <c r="A17" s="7">
        <v>11</v>
      </c>
      <c r="B17" s="7" t="s">
        <v>32</v>
      </c>
      <c r="C17" s="7" t="s">
        <v>19</v>
      </c>
      <c r="D17" s="7">
        <v>6</v>
      </c>
      <c r="E17" s="16">
        <v>53.88</v>
      </c>
      <c r="F17" s="30">
        <v>3</v>
      </c>
      <c r="G17" s="7">
        <v>0</v>
      </c>
      <c r="H17" s="7">
        <v>3</v>
      </c>
      <c r="I17" s="7">
        <v>1</v>
      </c>
      <c r="J17" s="30">
        <v>2</v>
      </c>
      <c r="K17" s="7">
        <v>3</v>
      </c>
      <c r="L17" s="16">
        <v>10</v>
      </c>
      <c r="M17" s="150">
        <v>0</v>
      </c>
      <c r="N17" s="151">
        <v>6</v>
      </c>
    </row>
    <row r="18" spans="1:14" s="22" customFormat="1" ht="17.25" customHeight="1">
      <c r="A18" s="12">
        <v>12</v>
      </c>
      <c r="B18" s="12" t="s">
        <v>38</v>
      </c>
      <c r="C18" s="12" t="s">
        <v>19</v>
      </c>
      <c r="D18" s="12">
        <v>9</v>
      </c>
      <c r="E18" s="21">
        <v>97.65</v>
      </c>
      <c r="F18" s="33">
        <v>4</v>
      </c>
      <c r="G18" s="12">
        <v>0</v>
      </c>
      <c r="H18" s="12">
        <v>4</v>
      </c>
      <c r="I18" s="12">
        <v>1</v>
      </c>
      <c r="J18" s="33">
        <v>3</v>
      </c>
      <c r="K18" s="12">
        <v>4</v>
      </c>
      <c r="L18" s="21">
        <v>10.8</v>
      </c>
      <c r="M18" s="154">
        <v>0</v>
      </c>
      <c r="N18" s="155">
        <v>9</v>
      </c>
    </row>
    <row r="19" spans="1:14" s="18" customFormat="1" ht="17.25" customHeight="1">
      <c r="A19" s="13" t="s">
        <v>33</v>
      </c>
      <c r="B19" s="14"/>
      <c r="C19" s="15"/>
      <c r="D19" s="15">
        <f>SUM(D15:D18)</f>
        <v>37</v>
      </c>
      <c r="E19" s="17">
        <f aca="true" t="shared" si="3" ref="E19:L19">SUM(E15:E18)</f>
        <v>336.93</v>
      </c>
      <c r="F19" s="15">
        <v>7</v>
      </c>
      <c r="G19" s="15">
        <f t="shared" si="3"/>
        <v>0</v>
      </c>
      <c r="H19" s="15">
        <f t="shared" si="3"/>
        <v>7</v>
      </c>
      <c r="I19" s="15">
        <f t="shared" si="3"/>
        <v>2</v>
      </c>
      <c r="J19" s="15">
        <f t="shared" si="3"/>
        <v>5</v>
      </c>
      <c r="K19" s="15">
        <f t="shared" si="3"/>
        <v>7</v>
      </c>
      <c r="L19" s="17">
        <f t="shared" si="3"/>
        <v>23.82</v>
      </c>
      <c r="M19" s="152">
        <f>SUM(M15:M18)</f>
        <v>10</v>
      </c>
      <c r="N19" s="153">
        <f>SUM(N15:N18)</f>
        <v>24</v>
      </c>
    </row>
    <row r="20" spans="1:14" ht="17.25" customHeight="1">
      <c r="A20" s="7">
        <v>13</v>
      </c>
      <c r="B20" s="7" t="s">
        <v>34</v>
      </c>
      <c r="C20" s="7" t="s">
        <v>19</v>
      </c>
      <c r="D20" s="7">
        <v>13</v>
      </c>
      <c r="E20" s="16">
        <v>92.7</v>
      </c>
      <c r="F20" s="30">
        <v>1</v>
      </c>
      <c r="G20" s="7">
        <v>0</v>
      </c>
      <c r="H20" s="7">
        <v>1</v>
      </c>
      <c r="I20" s="7">
        <v>1</v>
      </c>
      <c r="J20" s="30">
        <v>0</v>
      </c>
      <c r="K20" s="7">
        <v>3</v>
      </c>
      <c r="L20" s="16">
        <v>4.4</v>
      </c>
      <c r="M20" s="150">
        <v>115.25</v>
      </c>
      <c r="N20" s="151">
        <v>9</v>
      </c>
    </row>
    <row r="21" spans="1:14" s="22" customFormat="1" ht="17.25" customHeight="1">
      <c r="A21" s="12">
        <v>14</v>
      </c>
      <c r="B21" s="12" t="s">
        <v>35</v>
      </c>
      <c r="C21" s="12" t="s">
        <v>19</v>
      </c>
      <c r="D21" s="12">
        <v>15</v>
      </c>
      <c r="E21" s="21">
        <v>165.39</v>
      </c>
      <c r="F21" s="32">
        <v>1</v>
      </c>
      <c r="G21" s="12">
        <v>1</v>
      </c>
      <c r="H21" s="12">
        <v>2</v>
      </c>
      <c r="I21" s="12">
        <v>1</v>
      </c>
      <c r="J21" s="32">
        <v>1</v>
      </c>
      <c r="K21" s="12">
        <v>4</v>
      </c>
      <c r="L21" s="21">
        <v>5.5</v>
      </c>
      <c r="M21" s="154">
        <v>0</v>
      </c>
      <c r="N21" s="155">
        <v>11</v>
      </c>
    </row>
    <row r="22" spans="1:14" s="18" customFormat="1" ht="17.25" customHeight="1">
      <c r="A22" s="13" t="s">
        <v>36</v>
      </c>
      <c r="B22" s="14"/>
      <c r="C22" s="15"/>
      <c r="D22" s="15">
        <f>SUM(D20:D21)</f>
        <v>28</v>
      </c>
      <c r="E22" s="17">
        <f>SUM(E20:E21)</f>
        <v>258.09</v>
      </c>
      <c r="F22" s="15">
        <v>2</v>
      </c>
      <c r="G22" s="15">
        <f aca="true" t="shared" si="4" ref="G22:L22">SUM(G20:G21)</f>
        <v>1</v>
      </c>
      <c r="H22" s="15">
        <f t="shared" si="4"/>
        <v>3</v>
      </c>
      <c r="I22" s="15">
        <f t="shared" si="4"/>
        <v>2</v>
      </c>
      <c r="J22" s="15">
        <f t="shared" si="4"/>
        <v>1</v>
      </c>
      <c r="K22" s="15">
        <f t="shared" si="4"/>
        <v>7</v>
      </c>
      <c r="L22" s="17">
        <f t="shared" si="4"/>
        <v>9.9</v>
      </c>
      <c r="M22" s="152">
        <f>SUM(M20:M21)</f>
        <v>115.25</v>
      </c>
      <c r="N22" s="153">
        <f>SUM(N20:N21)</f>
        <v>20</v>
      </c>
    </row>
    <row r="23" spans="1:14" s="18" customFormat="1" ht="17.25" customHeight="1">
      <c r="A23" s="13" t="s">
        <v>37</v>
      </c>
      <c r="B23" s="14"/>
      <c r="C23" s="15"/>
      <c r="D23" s="15">
        <f>D22+D19+D14+D11+D8</f>
        <v>172</v>
      </c>
      <c r="E23" s="17">
        <f aca="true" t="shared" si="5" ref="E23:N23">E22+E19+E14+E11+E8</f>
        <v>1744.125</v>
      </c>
      <c r="F23" s="15">
        <v>18</v>
      </c>
      <c r="G23" s="15">
        <f t="shared" si="5"/>
        <v>3</v>
      </c>
      <c r="H23" s="15">
        <f t="shared" si="5"/>
        <v>21</v>
      </c>
      <c r="I23" s="15">
        <f t="shared" si="5"/>
        <v>5</v>
      </c>
      <c r="J23" s="15">
        <f>J22+J19+J14+J11+J8</f>
        <v>16</v>
      </c>
      <c r="K23" s="15">
        <f t="shared" si="5"/>
        <v>39</v>
      </c>
      <c r="L23" s="17">
        <f t="shared" si="5"/>
        <v>138.54</v>
      </c>
      <c r="M23" s="17">
        <f t="shared" si="5"/>
        <v>520.4</v>
      </c>
      <c r="N23" s="37">
        <f t="shared" si="5"/>
        <v>118</v>
      </c>
    </row>
    <row r="24" spans="1:14" s="18" customFormat="1" ht="17.25" customHeight="1">
      <c r="A24" s="52">
        <v>1</v>
      </c>
      <c r="B24" s="53" t="s">
        <v>71</v>
      </c>
      <c r="C24" s="12" t="s">
        <v>19</v>
      </c>
      <c r="D24" s="52">
        <v>19</v>
      </c>
      <c r="E24" s="54">
        <v>248.49</v>
      </c>
      <c r="F24" s="52">
        <v>8</v>
      </c>
      <c r="G24" s="52">
        <v>2</v>
      </c>
      <c r="H24" s="52">
        <f>F24+G24</f>
        <v>10</v>
      </c>
      <c r="I24" s="52">
        <v>1</v>
      </c>
      <c r="J24" s="52">
        <f>H24-I24</f>
        <v>9</v>
      </c>
      <c r="K24" s="52">
        <v>7</v>
      </c>
      <c r="L24" s="55">
        <v>36.4</v>
      </c>
      <c r="M24" s="150">
        <v>105.3</v>
      </c>
      <c r="N24" s="151">
        <v>14</v>
      </c>
    </row>
    <row r="25" spans="1:14" s="18" customFormat="1" ht="17.25" customHeight="1">
      <c r="A25" s="52">
        <v>2</v>
      </c>
      <c r="B25" s="56" t="s">
        <v>72</v>
      </c>
      <c r="C25" s="12" t="s">
        <v>19</v>
      </c>
      <c r="D25" s="52">
        <v>19</v>
      </c>
      <c r="E25" s="54">
        <v>204.96</v>
      </c>
      <c r="F25" s="52">
        <v>4</v>
      </c>
      <c r="G25" s="52">
        <v>2</v>
      </c>
      <c r="H25" s="52">
        <f>F25+G25</f>
        <v>6</v>
      </c>
      <c r="I25" s="52">
        <v>1</v>
      </c>
      <c r="J25" s="52">
        <f>H25-I25</f>
        <v>5</v>
      </c>
      <c r="K25" s="52">
        <v>5</v>
      </c>
      <c r="L25" s="55">
        <v>31.5</v>
      </c>
      <c r="M25" s="150">
        <v>76.5</v>
      </c>
      <c r="N25" s="151">
        <v>15</v>
      </c>
    </row>
    <row r="26" spans="1:14" s="18" customFormat="1" ht="17.25" customHeight="1">
      <c r="A26" s="52">
        <v>3</v>
      </c>
      <c r="B26" s="56" t="s">
        <v>73</v>
      </c>
      <c r="C26" s="12" t="s">
        <v>19</v>
      </c>
      <c r="D26" s="52">
        <v>11</v>
      </c>
      <c r="E26" s="57">
        <v>104</v>
      </c>
      <c r="F26" s="52">
        <v>4</v>
      </c>
      <c r="G26" s="52">
        <v>0</v>
      </c>
      <c r="H26" s="52">
        <f>F26+G26</f>
        <v>4</v>
      </c>
      <c r="I26" s="52">
        <v>1</v>
      </c>
      <c r="J26" s="52">
        <f>H26-I26</f>
        <v>3</v>
      </c>
      <c r="K26" s="52">
        <v>8</v>
      </c>
      <c r="L26" s="55">
        <v>51</v>
      </c>
      <c r="M26" s="150">
        <v>218</v>
      </c>
      <c r="N26" s="151">
        <v>8</v>
      </c>
    </row>
    <row r="27" spans="1:14" s="18" customFormat="1" ht="17.25" customHeight="1">
      <c r="A27" s="58"/>
      <c r="B27" s="59" t="s">
        <v>74</v>
      </c>
      <c r="C27" s="58"/>
      <c r="D27" s="52">
        <f>D24+D25+D26</f>
        <v>49</v>
      </c>
      <c r="E27" s="52">
        <f>E24+E25+E26</f>
        <v>557.45</v>
      </c>
      <c r="F27" s="58">
        <f aca="true" t="shared" si="6" ref="F27:L27">F24+F25+F26</f>
        <v>16</v>
      </c>
      <c r="G27" s="58">
        <f t="shared" si="6"/>
        <v>4</v>
      </c>
      <c r="H27" s="58">
        <f t="shared" si="6"/>
        <v>20</v>
      </c>
      <c r="I27" s="58">
        <f t="shared" si="6"/>
        <v>3</v>
      </c>
      <c r="J27" s="58">
        <f t="shared" si="6"/>
        <v>17</v>
      </c>
      <c r="K27" s="58">
        <f t="shared" si="6"/>
        <v>20</v>
      </c>
      <c r="L27" s="60">
        <f t="shared" si="6"/>
        <v>118.9</v>
      </c>
      <c r="M27" s="152">
        <f>M24+M25+M26</f>
        <v>399.8</v>
      </c>
      <c r="N27" s="151">
        <f>SUM(N24:N26)</f>
        <v>37</v>
      </c>
    </row>
    <row r="28" spans="1:14" s="18" customFormat="1" ht="17.25" customHeight="1">
      <c r="A28" s="52">
        <v>4</v>
      </c>
      <c r="B28" s="56" t="s">
        <v>75</v>
      </c>
      <c r="C28" s="12" t="s">
        <v>19</v>
      </c>
      <c r="D28" s="52">
        <v>23</v>
      </c>
      <c r="E28" s="54">
        <v>273.28</v>
      </c>
      <c r="F28" s="52">
        <v>4</v>
      </c>
      <c r="G28" s="52">
        <v>0</v>
      </c>
      <c r="H28" s="52">
        <f>F28+G28</f>
        <v>4</v>
      </c>
      <c r="I28" s="52">
        <v>1</v>
      </c>
      <c r="J28" s="52">
        <f>H28-I28</f>
        <v>3</v>
      </c>
      <c r="K28" s="52">
        <v>3</v>
      </c>
      <c r="L28" s="55">
        <v>14.55</v>
      </c>
      <c r="M28" s="150">
        <v>14.45</v>
      </c>
      <c r="N28" s="151">
        <v>14</v>
      </c>
    </row>
    <row r="29" spans="1:14" s="18" customFormat="1" ht="17.25" customHeight="1">
      <c r="A29" s="52">
        <v>5</v>
      </c>
      <c r="B29" s="56" t="s">
        <v>76</v>
      </c>
      <c r="C29" s="12" t="s">
        <v>19</v>
      </c>
      <c r="D29" s="52">
        <v>14</v>
      </c>
      <c r="E29" s="54">
        <v>168.59</v>
      </c>
      <c r="F29" s="52">
        <v>0</v>
      </c>
      <c r="G29" s="52">
        <v>0</v>
      </c>
      <c r="H29" s="52">
        <f>F29+G29</f>
        <v>0</v>
      </c>
      <c r="I29" s="52">
        <v>0</v>
      </c>
      <c r="J29" s="52">
        <f>H29-I29</f>
        <v>0</v>
      </c>
      <c r="K29" s="52">
        <v>0</v>
      </c>
      <c r="L29" s="55">
        <v>10</v>
      </c>
      <c r="M29" s="150">
        <v>10</v>
      </c>
      <c r="N29" s="151">
        <v>9</v>
      </c>
    </row>
    <row r="30" spans="1:14" s="18" customFormat="1" ht="17.25" customHeight="1">
      <c r="A30" s="198" t="s">
        <v>77</v>
      </c>
      <c r="B30" s="199"/>
      <c r="C30" s="12" t="s">
        <v>19</v>
      </c>
      <c r="D30" s="52">
        <f>SUM(D28:D29)</f>
        <v>37</v>
      </c>
      <c r="E30" s="52">
        <f>SUM(E28:E29)</f>
        <v>441.87</v>
      </c>
      <c r="F30" s="52">
        <f>F28+F29</f>
        <v>4</v>
      </c>
      <c r="G30" s="52">
        <f aca="true" t="shared" si="7" ref="G30:L30">G28+G29</f>
        <v>0</v>
      </c>
      <c r="H30" s="52">
        <f t="shared" si="7"/>
        <v>4</v>
      </c>
      <c r="I30" s="52">
        <f t="shared" si="7"/>
        <v>1</v>
      </c>
      <c r="J30" s="52">
        <f t="shared" si="7"/>
        <v>3</v>
      </c>
      <c r="K30" s="52">
        <f t="shared" si="7"/>
        <v>3</v>
      </c>
      <c r="L30" s="52">
        <f t="shared" si="7"/>
        <v>24.55</v>
      </c>
      <c r="M30" s="152">
        <f>SUM(M28:M29)</f>
        <v>24.45</v>
      </c>
      <c r="N30" s="151">
        <f>SUM(N28:N29)</f>
        <v>23</v>
      </c>
    </row>
    <row r="31" spans="1:14" s="18" customFormat="1" ht="21.75" customHeight="1">
      <c r="A31" s="198" t="s">
        <v>78</v>
      </c>
      <c r="B31" s="199"/>
      <c r="C31" s="58"/>
      <c r="D31" s="58">
        <f aca="true" t="shared" si="8" ref="D31:L31">D27+D30</f>
        <v>86</v>
      </c>
      <c r="E31" s="58">
        <f t="shared" si="8"/>
        <v>999.32</v>
      </c>
      <c r="F31" s="58">
        <f t="shared" si="8"/>
        <v>20</v>
      </c>
      <c r="G31" s="58">
        <f t="shared" si="8"/>
        <v>4</v>
      </c>
      <c r="H31" s="58">
        <f t="shared" si="8"/>
        <v>24</v>
      </c>
      <c r="I31" s="58">
        <f t="shared" si="8"/>
        <v>4</v>
      </c>
      <c r="J31" s="58">
        <f t="shared" si="8"/>
        <v>20</v>
      </c>
      <c r="K31" s="58">
        <f t="shared" si="8"/>
        <v>23</v>
      </c>
      <c r="L31" s="60">
        <f t="shared" si="8"/>
        <v>143.45000000000002</v>
      </c>
      <c r="M31" s="60">
        <f>M27+M30</f>
        <v>424.25</v>
      </c>
      <c r="N31" s="156">
        <f>N27+N30</f>
        <v>60</v>
      </c>
    </row>
    <row r="32" spans="1:14" s="18" customFormat="1" ht="17.25" customHeight="1">
      <c r="A32" s="52">
        <v>6</v>
      </c>
      <c r="B32" s="53" t="s">
        <v>79</v>
      </c>
      <c r="C32" s="12" t="s">
        <v>19</v>
      </c>
      <c r="D32" s="4">
        <v>29</v>
      </c>
      <c r="E32" s="4">
        <v>273.85</v>
      </c>
      <c r="F32" s="4">
        <v>1</v>
      </c>
      <c r="G32" s="4">
        <v>4</v>
      </c>
      <c r="H32" s="4">
        <f>F32+G32</f>
        <v>5</v>
      </c>
      <c r="I32" s="4">
        <v>0</v>
      </c>
      <c r="J32" s="4">
        <f>H32-I32</f>
        <v>5</v>
      </c>
      <c r="K32" s="4">
        <v>5</v>
      </c>
      <c r="L32" s="5">
        <v>44.3</v>
      </c>
      <c r="M32" s="150">
        <v>135.58</v>
      </c>
      <c r="N32" s="151">
        <v>25</v>
      </c>
    </row>
    <row r="33" spans="1:14" s="18" customFormat="1" ht="17.25" customHeight="1">
      <c r="A33" s="52">
        <v>7</v>
      </c>
      <c r="B33" s="53" t="s">
        <v>80</v>
      </c>
      <c r="C33" s="12" t="s">
        <v>19</v>
      </c>
      <c r="D33" s="4">
        <v>5</v>
      </c>
      <c r="E33" s="4">
        <v>43.82</v>
      </c>
      <c r="F33" s="52">
        <v>0</v>
      </c>
      <c r="G33" s="52">
        <v>1</v>
      </c>
      <c r="H33" s="52">
        <f>F33+G33</f>
        <v>1</v>
      </c>
      <c r="I33" s="52">
        <v>0</v>
      </c>
      <c r="J33" s="52">
        <f>H33-I33</f>
        <v>1</v>
      </c>
      <c r="K33" s="52">
        <v>1</v>
      </c>
      <c r="L33" s="5">
        <v>3.1</v>
      </c>
      <c r="M33" s="150">
        <v>628</v>
      </c>
      <c r="N33" s="151">
        <v>4</v>
      </c>
    </row>
    <row r="34" spans="1:14" s="18" customFormat="1" ht="17.25" customHeight="1">
      <c r="A34" s="198" t="s">
        <v>81</v>
      </c>
      <c r="B34" s="199"/>
      <c r="C34" s="58"/>
      <c r="D34" s="58">
        <f>D32+D33</f>
        <v>34</v>
      </c>
      <c r="E34" s="58">
        <f aca="true" t="shared" si="9" ref="E34:L34">E32+E33</f>
        <v>317.67</v>
      </c>
      <c r="F34" s="58">
        <f t="shared" si="9"/>
        <v>1</v>
      </c>
      <c r="G34" s="58">
        <f t="shared" si="9"/>
        <v>5</v>
      </c>
      <c r="H34" s="58">
        <f t="shared" si="9"/>
        <v>6</v>
      </c>
      <c r="I34" s="58">
        <f t="shared" si="9"/>
        <v>0</v>
      </c>
      <c r="J34" s="58">
        <f t="shared" si="9"/>
        <v>6</v>
      </c>
      <c r="K34" s="58">
        <f t="shared" si="9"/>
        <v>6</v>
      </c>
      <c r="L34" s="58">
        <f t="shared" si="9"/>
        <v>47.4</v>
      </c>
      <c r="M34" s="152">
        <f>SUM(M32:M33)</f>
        <v>763.58</v>
      </c>
      <c r="N34" s="151">
        <f>SUM(N32:N33)</f>
        <v>29</v>
      </c>
    </row>
    <row r="35" spans="1:14" s="18" customFormat="1" ht="17.25" customHeight="1">
      <c r="A35" s="52">
        <v>8</v>
      </c>
      <c r="B35" s="53" t="s">
        <v>82</v>
      </c>
      <c r="C35" s="12" t="s">
        <v>19</v>
      </c>
      <c r="D35" s="61">
        <v>38</v>
      </c>
      <c r="E35" s="61">
        <v>269.77</v>
      </c>
      <c r="F35" s="61">
        <v>0</v>
      </c>
      <c r="G35" s="61">
        <v>0</v>
      </c>
      <c r="H35" s="61">
        <f>G35+F35</f>
        <v>0</v>
      </c>
      <c r="I35" s="61">
        <v>0</v>
      </c>
      <c r="J35" s="61">
        <f>H35-I35</f>
        <v>0</v>
      </c>
      <c r="K35" s="61">
        <v>0</v>
      </c>
      <c r="L35" s="57">
        <v>8.3</v>
      </c>
      <c r="M35" s="150">
        <v>113</v>
      </c>
      <c r="N35" s="151">
        <v>13</v>
      </c>
    </row>
    <row r="36" spans="1:14" s="18" customFormat="1" ht="17.25" customHeight="1">
      <c r="A36" s="52">
        <v>9</v>
      </c>
      <c r="B36" s="53" t="s">
        <v>83</v>
      </c>
      <c r="C36" s="12" t="s">
        <v>19</v>
      </c>
      <c r="D36" s="61">
        <v>11</v>
      </c>
      <c r="E36" s="61">
        <v>90.5</v>
      </c>
      <c r="F36" s="52">
        <v>0</v>
      </c>
      <c r="G36" s="52">
        <v>0</v>
      </c>
      <c r="H36" s="61">
        <f>F36-G36</f>
        <v>0</v>
      </c>
      <c r="I36" s="52">
        <v>0</v>
      </c>
      <c r="J36" s="52">
        <f>H36-I36</f>
        <v>0</v>
      </c>
      <c r="K36" s="52">
        <v>0</v>
      </c>
      <c r="L36" s="62">
        <v>1.7</v>
      </c>
      <c r="M36" s="150">
        <v>0.3</v>
      </c>
      <c r="N36" s="151">
        <v>4</v>
      </c>
    </row>
    <row r="37" spans="1:14" s="18" customFormat="1" ht="17.25" customHeight="1">
      <c r="A37" s="52">
        <v>10</v>
      </c>
      <c r="B37" s="53" t="s">
        <v>84</v>
      </c>
      <c r="C37" s="12" t="s">
        <v>19</v>
      </c>
      <c r="D37" s="63">
        <v>13</v>
      </c>
      <c r="E37" s="7">
        <v>125.45</v>
      </c>
      <c r="F37" s="63">
        <v>3</v>
      </c>
      <c r="G37" s="63"/>
      <c r="H37" s="4">
        <f>F37+G37</f>
        <v>3</v>
      </c>
      <c r="I37" s="63">
        <v>2</v>
      </c>
      <c r="J37" s="63">
        <f>H37-I37</f>
        <v>1</v>
      </c>
      <c r="K37" s="63">
        <v>1</v>
      </c>
      <c r="L37" s="7">
        <v>11.7</v>
      </c>
      <c r="M37" s="150">
        <v>22.3</v>
      </c>
      <c r="N37" s="151">
        <v>11</v>
      </c>
    </row>
    <row r="38" spans="1:14" s="18" customFormat="1" ht="17.25" customHeight="1">
      <c r="A38" s="198" t="s">
        <v>85</v>
      </c>
      <c r="B38" s="199"/>
      <c r="C38" s="58"/>
      <c r="D38" s="58">
        <f>SUM(D35:D37)</f>
        <v>62</v>
      </c>
      <c r="E38" s="58">
        <f aca="true" t="shared" si="10" ref="E38:L38">SUM(E35:E37)</f>
        <v>485.71999999999997</v>
      </c>
      <c r="F38" s="58">
        <f t="shared" si="10"/>
        <v>3</v>
      </c>
      <c r="G38" s="58">
        <f t="shared" si="10"/>
        <v>0</v>
      </c>
      <c r="H38" s="58">
        <f t="shared" si="10"/>
        <v>3</v>
      </c>
      <c r="I38" s="58">
        <f t="shared" si="10"/>
        <v>2</v>
      </c>
      <c r="J38" s="58">
        <f t="shared" si="10"/>
        <v>1</v>
      </c>
      <c r="K38" s="58">
        <f t="shared" si="10"/>
        <v>1</v>
      </c>
      <c r="L38" s="60">
        <f t="shared" si="10"/>
        <v>21.7</v>
      </c>
      <c r="M38" s="152">
        <f>SUM(M35:M37)</f>
        <v>135.6</v>
      </c>
      <c r="N38" s="153">
        <f>SUM(N35:N37)</f>
        <v>28</v>
      </c>
    </row>
    <row r="39" spans="1:14" s="18" customFormat="1" ht="17.25" customHeight="1">
      <c r="A39" s="52">
        <v>11</v>
      </c>
      <c r="B39" s="53" t="s">
        <v>86</v>
      </c>
      <c r="C39" s="12" t="s">
        <v>19</v>
      </c>
      <c r="D39" s="4">
        <v>14</v>
      </c>
      <c r="E39" s="64">
        <v>96.885</v>
      </c>
      <c r="F39" s="4">
        <v>1</v>
      </c>
      <c r="G39" s="4">
        <v>0</v>
      </c>
      <c r="H39" s="4">
        <f>F39+G39</f>
        <v>1</v>
      </c>
      <c r="I39" s="4">
        <v>0</v>
      </c>
      <c r="J39" s="4">
        <f>H39-I39</f>
        <v>1</v>
      </c>
      <c r="K39" s="4">
        <v>1</v>
      </c>
      <c r="L39" s="5">
        <v>5.7</v>
      </c>
      <c r="M39" s="150">
        <v>39</v>
      </c>
      <c r="N39" s="151">
        <v>9</v>
      </c>
    </row>
    <row r="40" spans="1:14" s="18" customFormat="1" ht="17.25" customHeight="1">
      <c r="A40" s="52">
        <v>12</v>
      </c>
      <c r="B40" s="53" t="s">
        <v>87</v>
      </c>
      <c r="C40" s="12" t="s">
        <v>19</v>
      </c>
      <c r="D40" s="4">
        <v>13</v>
      </c>
      <c r="E40" s="4">
        <v>102.19</v>
      </c>
      <c r="F40" s="4">
        <v>0</v>
      </c>
      <c r="G40" s="4">
        <v>0</v>
      </c>
      <c r="H40" s="4">
        <f>F40+G40</f>
        <v>0</v>
      </c>
      <c r="I40" s="4">
        <v>0</v>
      </c>
      <c r="J40" s="4">
        <f>H40-I40</f>
        <v>0</v>
      </c>
      <c r="K40" s="4">
        <v>0</v>
      </c>
      <c r="L40" s="65">
        <v>10.5</v>
      </c>
      <c r="M40" s="150">
        <v>28.4</v>
      </c>
      <c r="N40" s="151">
        <v>8</v>
      </c>
    </row>
    <row r="41" spans="1:14" s="18" customFormat="1" ht="17.25" customHeight="1">
      <c r="A41" s="198" t="s">
        <v>88</v>
      </c>
      <c r="B41" s="199"/>
      <c r="C41" s="58"/>
      <c r="D41" s="58">
        <f>SUM(D39:D40)</f>
        <v>27</v>
      </c>
      <c r="E41" s="58">
        <f aca="true" t="shared" si="11" ref="E41:L41">SUM(E39:E40)</f>
        <v>199.075</v>
      </c>
      <c r="F41" s="58">
        <f>SUM(F39:F40)</f>
        <v>1</v>
      </c>
      <c r="G41" s="58">
        <f t="shared" si="11"/>
        <v>0</v>
      </c>
      <c r="H41" s="58">
        <f t="shared" si="11"/>
        <v>1</v>
      </c>
      <c r="I41" s="58">
        <f t="shared" si="11"/>
        <v>0</v>
      </c>
      <c r="J41" s="58">
        <f t="shared" si="11"/>
        <v>1</v>
      </c>
      <c r="K41" s="58">
        <f t="shared" si="11"/>
        <v>1</v>
      </c>
      <c r="L41" s="58">
        <f t="shared" si="11"/>
        <v>16.2</v>
      </c>
      <c r="M41" s="152">
        <f>SUM(M39:M40)</f>
        <v>67.4</v>
      </c>
      <c r="N41" s="153">
        <f>SUM(N39:N40)</f>
        <v>17</v>
      </c>
    </row>
    <row r="42" spans="1:14" s="18" customFormat="1" ht="17.25" customHeight="1">
      <c r="A42" s="204" t="s">
        <v>89</v>
      </c>
      <c r="B42" s="205"/>
      <c r="C42" s="58"/>
      <c r="D42" s="58">
        <f>D34+D38+D41</f>
        <v>123</v>
      </c>
      <c r="E42" s="58">
        <f aca="true" t="shared" si="12" ref="E42:N42">E34+E38+E41</f>
        <v>1002.4649999999999</v>
      </c>
      <c r="F42" s="58">
        <f t="shared" si="12"/>
        <v>5</v>
      </c>
      <c r="G42" s="58">
        <f t="shared" si="12"/>
        <v>5</v>
      </c>
      <c r="H42" s="58">
        <f t="shared" si="12"/>
        <v>10</v>
      </c>
      <c r="I42" s="58">
        <f t="shared" si="12"/>
        <v>2</v>
      </c>
      <c r="J42" s="58">
        <f t="shared" si="12"/>
        <v>8</v>
      </c>
      <c r="K42" s="58">
        <f t="shared" si="12"/>
        <v>8</v>
      </c>
      <c r="L42" s="60">
        <f t="shared" si="12"/>
        <v>85.3</v>
      </c>
      <c r="M42" s="60">
        <f t="shared" si="12"/>
        <v>966.58</v>
      </c>
      <c r="N42" s="81">
        <f t="shared" si="12"/>
        <v>74</v>
      </c>
    </row>
    <row r="43" spans="1:14" s="18" customFormat="1" ht="17.25" customHeight="1">
      <c r="A43" s="52">
        <v>13</v>
      </c>
      <c r="B43" s="53" t="s">
        <v>90</v>
      </c>
      <c r="C43" s="12" t="s">
        <v>19</v>
      </c>
      <c r="D43" s="66">
        <v>26</v>
      </c>
      <c r="E43" s="67">
        <v>177.79</v>
      </c>
      <c r="F43" s="68">
        <v>1</v>
      </c>
      <c r="G43" s="68">
        <v>0</v>
      </c>
      <c r="H43" s="69">
        <f>SUM(F43:G43)</f>
        <v>1</v>
      </c>
      <c r="I43" s="70">
        <v>1</v>
      </c>
      <c r="J43" s="4">
        <f>H43-I43</f>
        <v>0</v>
      </c>
      <c r="K43" s="69">
        <v>0</v>
      </c>
      <c r="L43" s="71">
        <v>14.85</v>
      </c>
      <c r="M43" s="150">
        <v>9.2</v>
      </c>
      <c r="N43" s="151">
        <v>11</v>
      </c>
    </row>
    <row r="44" spans="1:14" s="18" customFormat="1" ht="17.25" customHeight="1">
      <c r="A44" s="52">
        <v>14</v>
      </c>
      <c r="B44" s="53" t="s">
        <v>91</v>
      </c>
      <c r="C44" s="12" t="s">
        <v>19</v>
      </c>
      <c r="D44" s="66">
        <v>26</v>
      </c>
      <c r="E44" s="67">
        <v>295.49</v>
      </c>
      <c r="F44" s="68">
        <v>2</v>
      </c>
      <c r="G44" s="66">
        <v>0</v>
      </c>
      <c r="H44" s="69">
        <f>SUM(F44:G44)</f>
        <v>2</v>
      </c>
      <c r="I44" s="70">
        <v>0</v>
      </c>
      <c r="J44" s="4">
        <f>H44-I44</f>
        <v>2</v>
      </c>
      <c r="K44" s="69">
        <v>2</v>
      </c>
      <c r="L44" s="71">
        <v>57.55</v>
      </c>
      <c r="M44" s="150">
        <v>48.4</v>
      </c>
      <c r="N44" s="151">
        <v>17</v>
      </c>
    </row>
    <row r="45" spans="1:14" s="18" customFormat="1" ht="17.25" customHeight="1">
      <c r="A45" s="52">
        <v>15</v>
      </c>
      <c r="B45" s="53" t="s">
        <v>92</v>
      </c>
      <c r="C45" s="12" t="s">
        <v>19</v>
      </c>
      <c r="D45" s="66">
        <v>21</v>
      </c>
      <c r="E45" s="67">
        <v>167.51</v>
      </c>
      <c r="F45" s="68">
        <v>0</v>
      </c>
      <c r="G45" s="68"/>
      <c r="H45" s="69">
        <f>SUM(F45:G45)</f>
        <v>0</v>
      </c>
      <c r="I45" s="70">
        <v>0</v>
      </c>
      <c r="J45" s="4">
        <f>H45-I45</f>
        <v>0</v>
      </c>
      <c r="K45" s="69">
        <v>0</v>
      </c>
      <c r="L45" s="71">
        <v>7.9</v>
      </c>
      <c r="M45" s="150">
        <v>6</v>
      </c>
      <c r="N45" s="151">
        <v>3</v>
      </c>
    </row>
    <row r="46" spans="1:14" s="18" customFormat="1" ht="17.25" customHeight="1">
      <c r="A46" s="52">
        <v>16</v>
      </c>
      <c r="B46" s="53" t="s">
        <v>93</v>
      </c>
      <c r="C46" s="12" t="s">
        <v>19</v>
      </c>
      <c r="D46" s="66">
        <v>12</v>
      </c>
      <c r="E46" s="67">
        <v>84.02</v>
      </c>
      <c r="F46" s="68">
        <v>0</v>
      </c>
      <c r="G46" s="66">
        <v>0</v>
      </c>
      <c r="H46" s="69">
        <f>SUM(F46:G46)</f>
        <v>0</v>
      </c>
      <c r="I46" s="69">
        <v>0</v>
      </c>
      <c r="J46" s="4">
        <f>H46-I46</f>
        <v>0</v>
      </c>
      <c r="K46" s="69">
        <v>0</v>
      </c>
      <c r="L46" s="71">
        <v>0.2</v>
      </c>
      <c r="M46" s="150">
        <v>0</v>
      </c>
      <c r="N46" s="151">
        <v>1</v>
      </c>
    </row>
    <row r="47" spans="1:14" s="18" customFormat="1" ht="17.25" customHeight="1">
      <c r="A47" s="58"/>
      <c r="B47" s="72" t="s">
        <v>94</v>
      </c>
      <c r="C47" s="12" t="s">
        <v>19</v>
      </c>
      <c r="D47" s="73">
        <f>SUM(D43:D46)</f>
        <v>85</v>
      </c>
      <c r="E47" s="74">
        <f aca="true" t="shared" si="13" ref="E47:L47">SUM(E43:E46)</f>
        <v>724.81</v>
      </c>
      <c r="F47" s="73">
        <f t="shared" si="13"/>
        <v>3</v>
      </c>
      <c r="G47" s="73">
        <f t="shared" si="13"/>
        <v>0</v>
      </c>
      <c r="H47" s="73">
        <f t="shared" si="13"/>
        <v>3</v>
      </c>
      <c r="I47" s="73">
        <f t="shared" si="13"/>
        <v>1</v>
      </c>
      <c r="J47" s="73">
        <f t="shared" si="13"/>
        <v>2</v>
      </c>
      <c r="K47" s="73">
        <f t="shared" si="13"/>
        <v>2</v>
      </c>
      <c r="L47" s="74">
        <f t="shared" si="13"/>
        <v>80.5</v>
      </c>
      <c r="M47" s="152">
        <f>SUM(M43:M46)</f>
        <v>63.599999999999994</v>
      </c>
      <c r="N47" s="153">
        <f>SUM(N43:N46)</f>
        <v>32</v>
      </c>
    </row>
    <row r="48" spans="1:14" s="18" customFormat="1" ht="17.25" customHeight="1">
      <c r="A48" s="52">
        <v>17</v>
      </c>
      <c r="B48" s="53" t="s">
        <v>95</v>
      </c>
      <c r="C48" s="12" t="s">
        <v>19</v>
      </c>
      <c r="D48" s="75">
        <v>15</v>
      </c>
      <c r="E48" s="76">
        <v>113.25</v>
      </c>
      <c r="F48" s="75">
        <v>0</v>
      </c>
      <c r="G48" s="75">
        <v>0</v>
      </c>
      <c r="H48" s="77">
        <v>0</v>
      </c>
      <c r="I48" s="75">
        <v>0</v>
      </c>
      <c r="J48" s="75">
        <f>H48-I48</f>
        <v>0</v>
      </c>
      <c r="K48" s="75">
        <v>0</v>
      </c>
      <c r="L48" s="78">
        <v>40.35</v>
      </c>
      <c r="M48" s="150">
        <v>33.2</v>
      </c>
      <c r="N48" s="151">
        <v>8</v>
      </c>
    </row>
    <row r="49" spans="1:14" s="18" customFormat="1" ht="17.25" customHeight="1">
      <c r="A49" s="58"/>
      <c r="B49" s="72" t="s">
        <v>96</v>
      </c>
      <c r="C49" s="75"/>
      <c r="D49" s="79">
        <v>15</v>
      </c>
      <c r="E49" s="80">
        <f>E48</f>
        <v>113.25</v>
      </c>
      <c r="F49" s="79">
        <f aca="true" t="shared" si="14" ref="F49:L49">SUM(F48)</f>
        <v>0</v>
      </c>
      <c r="G49" s="79">
        <f t="shared" si="14"/>
        <v>0</v>
      </c>
      <c r="H49" s="79">
        <f t="shared" si="14"/>
        <v>0</v>
      </c>
      <c r="I49" s="79">
        <f t="shared" si="14"/>
        <v>0</v>
      </c>
      <c r="J49" s="79">
        <f t="shared" si="14"/>
        <v>0</v>
      </c>
      <c r="K49" s="79">
        <f t="shared" si="14"/>
        <v>0</v>
      </c>
      <c r="L49" s="79">
        <f t="shared" si="14"/>
        <v>40.35</v>
      </c>
      <c r="M49" s="157">
        <f>M48</f>
        <v>33.2</v>
      </c>
      <c r="N49" s="158">
        <v>8</v>
      </c>
    </row>
    <row r="50" spans="1:14" s="18" customFormat="1" ht="17.25" customHeight="1">
      <c r="A50" s="198" t="s">
        <v>97</v>
      </c>
      <c r="B50" s="199"/>
      <c r="C50" s="58"/>
      <c r="D50" s="81">
        <f>D47+D49</f>
        <v>100</v>
      </c>
      <c r="E50" s="60">
        <f aca="true" t="shared" si="15" ref="E50:N50">E47+E49</f>
        <v>838.06</v>
      </c>
      <c r="F50" s="81">
        <f t="shared" si="15"/>
        <v>3</v>
      </c>
      <c r="G50" s="81">
        <f t="shared" si="15"/>
        <v>0</v>
      </c>
      <c r="H50" s="81">
        <f t="shared" si="15"/>
        <v>3</v>
      </c>
      <c r="I50" s="81">
        <f t="shared" si="15"/>
        <v>1</v>
      </c>
      <c r="J50" s="81">
        <f t="shared" si="15"/>
        <v>2</v>
      </c>
      <c r="K50" s="81">
        <f t="shared" si="15"/>
        <v>2</v>
      </c>
      <c r="L50" s="60">
        <f t="shared" si="15"/>
        <v>120.85</v>
      </c>
      <c r="M50" s="159">
        <f t="shared" si="15"/>
        <v>96.8</v>
      </c>
      <c r="N50" s="156">
        <f t="shared" si="15"/>
        <v>40</v>
      </c>
    </row>
    <row r="51" spans="1:14" s="18" customFormat="1" ht="17.25" customHeight="1">
      <c r="A51" s="198" t="s">
        <v>98</v>
      </c>
      <c r="B51" s="199"/>
      <c r="C51" s="58"/>
      <c r="D51" s="81">
        <f>D31+D42+D50</f>
        <v>309</v>
      </c>
      <c r="E51" s="60">
        <f aca="true" t="shared" si="16" ref="E51:L51">E31+E42+E50</f>
        <v>2839.845</v>
      </c>
      <c r="F51" s="81">
        <f t="shared" si="16"/>
        <v>28</v>
      </c>
      <c r="G51" s="81">
        <f t="shared" si="16"/>
        <v>9</v>
      </c>
      <c r="H51" s="81">
        <f t="shared" si="16"/>
        <v>37</v>
      </c>
      <c r="I51" s="81">
        <f t="shared" si="16"/>
        <v>7</v>
      </c>
      <c r="J51" s="81">
        <f t="shared" si="16"/>
        <v>30</v>
      </c>
      <c r="K51" s="81">
        <f t="shared" si="16"/>
        <v>33</v>
      </c>
      <c r="L51" s="60">
        <f t="shared" si="16"/>
        <v>349.6</v>
      </c>
      <c r="M51" s="60">
        <f>M31+M42+M50</f>
        <v>1487.6299999999999</v>
      </c>
      <c r="N51" s="81">
        <f>N31+N42+N50</f>
        <v>174</v>
      </c>
    </row>
    <row r="52" spans="1:14" s="18" customFormat="1" ht="17.25" customHeight="1">
      <c r="A52" s="29"/>
      <c r="B52" s="82" t="s">
        <v>99</v>
      </c>
      <c r="C52" s="15"/>
      <c r="D52" s="37">
        <f>D51+D23</f>
        <v>481</v>
      </c>
      <c r="E52" s="37">
        <f aca="true" t="shared" si="17" ref="E52:L52">E51+E23</f>
        <v>4583.969999999999</v>
      </c>
      <c r="F52" s="37">
        <f t="shared" si="17"/>
        <v>46</v>
      </c>
      <c r="G52" s="37">
        <f t="shared" si="17"/>
        <v>12</v>
      </c>
      <c r="H52" s="37">
        <f t="shared" si="17"/>
        <v>58</v>
      </c>
      <c r="I52" s="37">
        <f t="shared" si="17"/>
        <v>12</v>
      </c>
      <c r="J52" s="37">
        <f t="shared" si="17"/>
        <v>46</v>
      </c>
      <c r="K52" s="37">
        <f t="shared" si="17"/>
        <v>72</v>
      </c>
      <c r="L52" s="17">
        <f t="shared" si="17"/>
        <v>488.14</v>
      </c>
      <c r="M52" s="60">
        <f>M23+M51</f>
        <v>2008.0299999999997</v>
      </c>
      <c r="N52" s="81">
        <f>N23+N51</f>
        <v>292</v>
      </c>
    </row>
    <row r="53" spans="1:12" s="18" customFormat="1" ht="17.25" customHeight="1">
      <c r="A53" s="49"/>
      <c r="B53" s="49"/>
      <c r="C53" s="31"/>
      <c r="D53" s="31"/>
      <c r="E53" s="50"/>
      <c r="F53" s="31"/>
      <c r="G53" s="31"/>
      <c r="H53" s="31"/>
      <c r="I53" s="31"/>
      <c r="J53" s="31"/>
      <c r="K53" s="31"/>
      <c r="L53" s="50"/>
    </row>
    <row r="54" spans="1:12" s="18" customFormat="1" ht="17.25" customHeight="1">
      <c r="A54" s="49"/>
      <c r="B54" s="49"/>
      <c r="C54" s="31"/>
      <c r="D54" s="31"/>
      <c r="E54" s="50"/>
      <c r="F54" s="31"/>
      <c r="G54" s="31"/>
      <c r="H54" s="31"/>
      <c r="I54" s="31"/>
      <c r="J54" s="31"/>
      <c r="K54" s="31"/>
      <c r="L54" s="50"/>
    </row>
    <row r="55" spans="1:12" s="18" customFormat="1" ht="17.25" customHeight="1">
      <c r="A55" s="49"/>
      <c r="B55" s="49"/>
      <c r="C55" s="31"/>
      <c r="D55" s="31"/>
      <c r="E55" s="50"/>
      <c r="F55" s="31"/>
      <c r="G55" s="31"/>
      <c r="H55" s="31"/>
      <c r="I55" s="31"/>
      <c r="J55" s="31"/>
      <c r="K55" s="31"/>
      <c r="L55" s="50"/>
    </row>
    <row r="56" spans="1:12" s="18" customFormat="1" ht="17.25" customHeight="1">
      <c r="A56" s="49"/>
      <c r="B56" s="49"/>
      <c r="C56" s="31"/>
      <c r="D56" s="31"/>
      <c r="E56" s="50"/>
      <c r="F56" s="31"/>
      <c r="G56" s="31"/>
      <c r="H56" s="31"/>
      <c r="I56" s="31"/>
      <c r="J56" s="31"/>
      <c r="K56" s="31"/>
      <c r="L56" s="50"/>
    </row>
    <row r="57" spans="1:12" s="18" customFormat="1" ht="17.25" customHeight="1">
      <c r="A57" s="49"/>
      <c r="B57" s="49"/>
      <c r="C57" s="31"/>
      <c r="D57" s="31"/>
      <c r="E57" s="50"/>
      <c r="F57" s="31"/>
      <c r="G57" s="31"/>
      <c r="H57" s="31"/>
      <c r="I57" s="31"/>
      <c r="J57" s="31"/>
      <c r="K57" s="31"/>
      <c r="L57" s="50"/>
    </row>
    <row r="58" spans="1:12" s="18" customFormat="1" ht="17.25" customHeight="1">
      <c r="A58" s="49"/>
      <c r="B58" s="49"/>
      <c r="C58" s="31"/>
      <c r="D58" s="31"/>
      <c r="E58" s="50"/>
      <c r="F58" s="31"/>
      <c r="G58" s="31"/>
      <c r="H58" s="31"/>
      <c r="I58" s="31"/>
      <c r="J58" s="31"/>
      <c r="K58" s="31"/>
      <c r="L58" s="50"/>
    </row>
    <row r="59" spans="1:12" s="18" customFormat="1" ht="17.25" customHeight="1">
      <c r="A59" s="49"/>
      <c r="B59" s="49"/>
      <c r="C59" s="31"/>
      <c r="D59" s="31"/>
      <c r="E59" s="50"/>
      <c r="F59" s="31"/>
      <c r="G59" s="31"/>
      <c r="H59" s="31"/>
      <c r="I59" s="31"/>
      <c r="J59" s="31"/>
      <c r="K59" s="31"/>
      <c r="L59" s="50"/>
    </row>
    <row r="60" spans="1:12" s="18" customFormat="1" ht="17.25" customHeight="1">
      <c r="A60" s="49"/>
      <c r="B60" s="49"/>
      <c r="C60" s="31"/>
      <c r="D60" s="31"/>
      <c r="E60" s="50"/>
      <c r="F60" s="31"/>
      <c r="G60" s="31"/>
      <c r="H60" s="31"/>
      <c r="I60" s="31"/>
      <c r="J60" s="31"/>
      <c r="K60" s="31"/>
      <c r="L60" s="50"/>
    </row>
    <row r="61" spans="1:12" s="18" customFormat="1" ht="17.25" customHeight="1">
      <c r="A61" s="49"/>
      <c r="B61" s="49"/>
      <c r="C61" s="31"/>
      <c r="D61" s="31"/>
      <c r="E61" s="50"/>
      <c r="F61" s="31"/>
      <c r="G61" s="31"/>
      <c r="H61" s="31"/>
      <c r="I61" s="31"/>
      <c r="J61" s="31"/>
      <c r="K61" s="31"/>
      <c r="L61" s="50"/>
    </row>
    <row r="62" spans="1:12" s="18" customFormat="1" ht="17.25" customHeight="1">
      <c r="A62" s="49"/>
      <c r="B62" s="49"/>
      <c r="C62" s="31"/>
      <c r="D62" s="31"/>
      <c r="E62" s="50"/>
      <c r="F62" s="31"/>
      <c r="G62" s="31"/>
      <c r="H62" s="31"/>
      <c r="I62" s="31"/>
      <c r="J62" s="31"/>
      <c r="K62" s="31"/>
      <c r="L62" s="50"/>
    </row>
    <row r="63" spans="1:12" s="18" customFormat="1" ht="17.25" customHeight="1">
      <c r="A63" s="49"/>
      <c r="B63" s="49"/>
      <c r="C63" s="31"/>
      <c r="D63" s="31"/>
      <c r="E63" s="50"/>
      <c r="F63" s="31"/>
      <c r="G63" s="31"/>
      <c r="H63" s="31"/>
      <c r="I63" s="31"/>
      <c r="J63" s="31"/>
      <c r="K63" s="31"/>
      <c r="L63" s="50"/>
    </row>
    <row r="64" spans="1:12" s="18" customFormat="1" ht="17.25" customHeight="1">
      <c r="A64" s="49"/>
      <c r="B64" s="49"/>
      <c r="C64" s="31"/>
      <c r="D64" s="31"/>
      <c r="E64" s="50"/>
      <c r="F64" s="31"/>
      <c r="G64" s="31"/>
      <c r="H64" s="31"/>
      <c r="I64" s="31"/>
      <c r="J64" s="31"/>
      <c r="K64" s="31"/>
      <c r="L64" s="50"/>
    </row>
    <row r="65" spans="1:12" s="18" customFormat="1" ht="17.25" customHeight="1">
      <c r="A65" s="49"/>
      <c r="B65" s="49"/>
      <c r="C65" s="31"/>
      <c r="D65" s="31"/>
      <c r="E65" s="50"/>
      <c r="F65" s="31"/>
      <c r="G65" s="31"/>
      <c r="H65" s="31"/>
      <c r="I65" s="31"/>
      <c r="J65" s="31"/>
      <c r="K65" s="31"/>
      <c r="L65" s="50"/>
    </row>
    <row r="66" spans="1:12" s="18" customFormat="1" ht="17.25" customHeight="1">
      <c r="A66" s="49"/>
      <c r="B66" s="49"/>
      <c r="C66" s="31"/>
      <c r="D66" s="31"/>
      <c r="E66" s="50"/>
      <c r="F66" s="31"/>
      <c r="G66" s="31"/>
      <c r="H66" s="31"/>
      <c r="I66" s="31"/>
      <c r="J66" s="31"/>
      <c r="K66" s="31"/>
      <c r="L66" s="50"/>
    </row>
    <row r="67" spans="1:12" s="18" customFormat="1" ht="17.25" customHeight="1">
      <c r="A67" s="49"/>
      <c r="B67" s="49"/>
      <c r="C67" s="31"/>
      <c r="D67" s="31"/>
      <c r="E67" s="50"/>
      <c r="F67" s="31"/>
      <c r="G67" s="31"/>
      <c r="H67" s="31"/>
      <c r="I67" s="31"/>
      <c r="J67" s="31"/>
      <c r="K67" s="31"/>
      <c r="L67" s="50"/>
    </row>
    <row r="68" spans="1:12" s="18" customFormat="1" ht="17.25" customHeight="1">
      <c r="A68" s="49"/>
      <c r="B68" s="49"/>
      <c r="C68" s="31"/>
      <c r="D68" s="31"/>
      <c r="E68" s="50"/>
      <c r="F68" s="31"/>
      <c r="G68" s="31"/>
      <c r="H68" s="31"/>
      <c r="I68" s="31"/>
      <c r="J68" s="31"/>
      <c r="K68" s="31"/>
      <c r="L68" s="50"/>
    </row>
    <row r="69" spans="1:12" s="18" customFormat="1" ht="17.25" customHeight="1">
      <c r="A69" s="49"/>
      <c r="B69" s="49"/>
      <c r="C69" s="31"/>
      <c r="D69" s="31"/>
      <c r="E69" s="50"/>
      <c r="F69" s="31"/>
      <c r="G69" s="31"/>
      <c r="H69" s="31"/>
      <c r="I69" s="31"/>
      <c r="J69" s="31"/>
      <c r="K69" s="31"/>
      <c r="L69" s="50"/>
    </row>
    <row r="70" spans="1:12" s="18" customFormat="1" ht="17.25" customHeight="1">
      <c r="A70" s="49"/>
      <c r="B70" s="49"/>
      <c r="C70" s="31"/>
      <c r="D70" s="31"/>
      <c r="E70" s="50"/>
      <c r="F70" s="31"/>
      <c r="G70" s="31"/>
      <c r="H70" s="31"/>
      <c r="I70" s="31"/>
      <c r="J70" s="31"/>
      <c r="K70" s="31"/>
      <c r="L70" s="50"/>
    </row>
    <row r="71" spans="1:12" s="18" customFormat="1" ht="17.25" customHeight="1">
      <c r="A71" s="49"/>
      <c r="B71" s="49"/>
      <c r="C71" s="31"/>
      <c r="D71" s="31"/>
      <c r="E71" s="50"/>
      <c r="F71" s="31"/>
      <c r="G71" s="31"/>
      <c r="H71" s="31"/>
      <c r="I71" s="31"/>
      <c r="J71" s="31"/>
      <c r="K71" s="31"/>
      <c r="L71" s="50"/>
    </row>
    <row r="72" spans="1:12" s="18" customFormat="1" ht="17.25" customHeight="1">
      <c r="A72" s="49"/>
      <c r="B72" s="49"/>
      <c r="C72" s="31"/>
      <c r="D72" s="31"/>
      <c r="E72" s="50"/>
      <c r="F72" s="31"/>
      <c r="G72" s="31"/>
      <c r="H72" s="31"/>
      <c r="I72" s="31"/>
      <c r="J72" s="31"/>
      <c r="K72" s="31"/>
      <c r="L72" s="50"/>
    </row>
    <row r="73" spans="1:12" s="18" customFormat="1" ht="17.25" customHeight="1">
      <c r="A73" s="49"/>
      <c r="B73" s="49"/>
      <c r="C73" s="31"/>
      <c r="D73" s="31"/>
      <c r="E73" s="50"/>
      <c r="F73" s="31"/>
      <c r="G73" s="31"/>
      <c r="H73" s="31"/>
      <c r="I73" s="31"/>
      <c r="J73" s="31"/>
      <c r="K73" s="31"/>
      <c r="L73" s="50"/>
    </row>
    <row r="74" spans="1:12" s="18" customFormat="1" ht="17.25" customHeight="1">
      <c r="A74" s="49"/>
      <c r="B74" s="49"/>
      <c r="C74" s="31"/>
      <c r="D74" s="31"/>
      <c r="E74" s="50"/>
      <c r="F74" s="31"/>
      <c r="G74" s="31"/>
      <c r="H74" s="31"/>
      <c r="I74" s="31"/>
      <c r="J74" s="31"/>
      <c r="K74" s="31"/>
      <c r="L74" s="50"/>
    </row>
    <row r="75" spans="1:12" s="18" customFormat="1" ht="17.25" customHeight="1">
      <c r="A75" s="49"/>
      <c r="B75" s="49"/>
      <c r="C75" s="31"/>
      <c r="D75" s="31"/>
      <c r="E75" s="50"/>
      <c r="F75" s="31"/>
      <c r="G75" s="31"/>
      <c r="H75" s="31"/>
      <c r="I75" s="31"/>
      <c r="J75" s="31"/>
      <c r="K75" s="31"/>
      <c r="L75" s="50"/>
    </row>
    <row r="76" spans="1:12" s="18" customFormat="1" ht="17.25" customHeight="1">
      <c r="A76" s="49"/>
      <c r="B76" s="49"/>
      <c r="C76" s="31"/>
      <c r="D76" s="31"/>
      <c r="E76" s="50"/>
      <c r="F76" s="31"/>
      <c r="G76" s="31"/>
      <c r="H76" s="31"/>
      <c r="I76" s="31"/>
      <c r="J76" s="31"/>
      <c r="K76" s="31"/>
      <c r="L76" s="50"/>
    </row>
    <row r="77" spans="1:12" s="18" customFormat="1" ht="17.25" customHeight="1">
      <c r="A77" s="49"/>
      <c r="B77" s="49"/>
      <c r="C77" s="31"/>
      <c r="D77" s="31"/>
      <c r="E77" s="50"/>
      <c r="F77" s="31"/>
      <c r="G77" s="31"/>
      <c r="H77" s="31"/>
      <c r="I77" s="31"/>
      <c r="J77" s="31"/>
      <c r="K77" s="31"/>
      <c r="L77" s="50"/>
    </row>
    <row r="78" spans="1:12" s="18" customFormat="1" ht="17.25" customHeight="1">
      <c r="A78" s="49"/>
      <c r="B78" s="49"/>
      <c r="C78" s="31"/>
      <c r="D78" s="31"/>
      <c r="E78" s="50"/>
      <c r="F78" s="31"/>
      <c r="G78" s="31"/>
      <c r="H78" s="31"/>
      <c r="I78" s="31"/>
      <c r="J78" s="31"/>
      <c r="K78" s="31"/>
      <c r="L78" s="50"/>
    </row>
    <row r="79" spans="1:12" s="18" customFormat="1" ht="17.25" customHeight="1">
      <c r="A79" s="49"/>
      <c r="B79" s="49"/>
      <c r="C79" s="31"/>
      <c r="D79" s="31"/>
      <c r="E79" s="50"/>
      <c r="F79" s="31"/>
      <c r="G79" s="31"/>
      <c r="H79" s="31"/>
      <c r="I79" s="31"/>
      <c r="J79" s="31"/>
      <c r="K79" s="31"/>
      <c r="L79" s="50"/>
    </row>
    <row r="80" spans="1:12" s="18" customFormat="1" ht="17.25" customHeight="1">
      <c r="A80" s="49"/>
      <c r="B80" s="49"/>
      <c r="C80" s="31"/>
      <c r="D80" s="31"/>
      <c r="E80" s="50"/>
      <c r="F80" s="31"/>
      <c r="G80" s="31"/>
      <c r="H80" s="31"/>
      <c r="I80" s="31"/>
      <c r="J80" s="31"/>
      <c r="K80" s="31"/>
      <c r="L80" s="50"/>
    </row>
    <row r="81" spans="1:12" s="18" customFormat="1" ht="17.25" customHeight="1">
      <c r="A81" s="49"/>
      <c r="B81" s="49"/>
      <c r="C81" s="31"/>
      <c r="D81" s="31"/>
      <c r="E81" s="50"/>
      <c r="F81" s="31"/>
      <c r="G81" s="31"/>
      <c r="H81" s="31"/>
      <c r="I81" s="31"/>
      <c r="J81" s="31"/>
      <c r="K81" s="31"/>
      <c r="L81" s="50"/>
    </row>
    <row r="82" spans="1:12" s="18" customFormat="1" ht="17.25" customHeight="1">
      <c r="A82" s="49"/>
      <c r="B82" s="49"/>
      <c r="C82" s="31"/>
      <c r="D82" s="31"/>
      <c r="E82" s="50"/>
      <c r="F82" s="31"/>
      <c r="G82" s="31"/>
      <c r="H82" s="31"/>
      <c r="I82" s="31"/>
      <c r="J82" s="31"/>
      <c r="K82" s="31"/>
      <c r="L82" s="50"/>
    </row>
    <row r="83" spans="1:12" s="18" customFormat="1" ht="17.25" customHeight="1">
      <c r="A83" s="49"/>
      <c r="B83" s="49"/>
      <c r="C83" s="31"/>
      <c r="D83" s="31"/>
      <c r="E83" s="50"/>
      <c r="F83" s="31"/>
      <c r="G83" s="31"/>
      <c r="H83" s="31"/>
      <c r="I83" s="31"/>
      <c r="J83" s="31"/>
      <c r="K83" s="31"/>
      <c r="L83" s="50"/>
    </row>
    <row r="84" spans="1:12" s="18" customFormat="1" ht="17.25" customHeight="1">
      <c r="A84" s="49"/>
      <c r="B84" s="49"/>
      <c r="C84" s="31"/>
      <c r="D84" s="31"/>
      <c r="E84" s="50"/>
      <c r="F84" s="31"/>
      <c r="G84" s="31"/>
      <c r="H84" s="31"/>
      <c r="I84" s="31"/>
      <c r="J84" s="31"/>
      <c r="K84" s="31"/>
      <c r="L84" s="50"/>
    </row>
    <row r="85" spans="1:12" s="18" customFormat="1" ht="17.25" customHeight="1">
      <c r="A85" s="49"/>
      <c r="B85" s="49"/>
      <c r="C85" s="31"/>
      <c r="D85" s="31"/>
      <c r="E85" s="50"/>
      <c r="F85" s="31"/>
      <c r="G85" s="31"/>
      <c r="H85" s="31"/>
      <c r="I85" s="31"/>
      <c r="J85" s="31"/>
      <c r="K85" s="31"/>
      <c r="L85" s="50"/>
    </row>
    <row r="86" spans="1:12" s="18" customFormat="1" ht="17.25" customHeight="1">
      <c r="A86" s="49"/>
      <c r="B86" s="49"/>
      <c r="C86" s="31"/>
      <c r="D86" s="31"/>
      <c r="E86" s="50"/>
      <c r="F86" s="31"/>
      <c r="G86" s="31"/>
      <c r="H86" s="31"/>
      <c r="I86" s="31"/>
      <c r="J86" s="31"/>
      <c r="K86" s="31"/>
      <c r="L86" s="50"/>
    </row>
    <row r="87" spans="1:12" s="18" customFormat="1" ht="17.25" customHeight="1">
      <c r="A87" s="49"/>
      <c r="B87" s="49"/>
      <c r="C87" s="31"/>
      <c r="D87" s="31"/>
      <c r="E87" s="50"/>
      <c r="F87" s="31"/>
      <c r="G87" s="31"/>
      <c r="H87" s="31"/>
      <c r="I87" s="31"/>
      <c r="J87" s="31"/>
      <c r="K87" s="31"/>
      <c r="L87" s="50"/>
    </row>
    <row r="88" spans="1:12" s="18" customFormat="1" ht="17.25" customHeight="1">
      <c r="A88" s="49"/>
      <c r="B88" s="49"/>
      <c r="C88" s="31"/>
      <c r="D88" s="31"/>
      <c r="E88" s="50"/>
      <c r="F88" s="31"/>
      <c r="G88" s="31"/>
      <c r="H88" s="31"/>
      <c r="I88" s="31"/>
      <c r="J88" s="31"/>
      <c r="K88" s="31"/>
      <c r="L88" s="50"/>
    </row>
    <row r="89" spans="1:12" s="18" customFormat="1" ht="17.25" customHeight="1">
      <c r="A89" s="49"/>
      <c r="B89" s="49"/>
      <c r="C89" s="31"/>
      <c r="D89" s="31"/>
      <c r="E89" s="50"/>
      <c r="F89" s="31"/>
      <c r="G89" s="31"/>
      <c r="H89" s="31"/>
      <c r="I89" s="31"/>
      <c r="J89" s="31"/>
      <c r="K89" s="31"/>
      <c r="L89" s="50"/>
    </row>
    <row r="90" spans="1:12" s="18" customFormat="1" ht="17.25" customHeight="1">
      <c r="A90" s="49"/>
      <c r="B90" s="49"/>
      <c r="C90" s="31"/>
      <c r="D90" s="31"/>
      <c r="E90" s="50"/>
      <c r="F90" s="31"/>
      <c r="G90" s="31"/>
      <c r="H90" s="31"/>
      <c r="I90" s="31"/>
      <c r="J90" s="31"/>
      <c r="K90" s="31"/>
      <c r="L90" s="50"/>
    </row>
    <row r="91" spans="1:12" s="18" customFormat="1" ht="17.25" customHeight="1">
      <c r="A91" s="49"/>
      <c r="B91" s="49"/>
      <c r="C91" s="31"/>
      <c r="D91" s="31"/>
      <c r="E91" s="50"/>
      <c r="F91" s="31"/>
      <c r="G91" s="31"/>
      <c r="H91" s="31"/>
      <c r="I91" s="31"/>
      <c r="J91" s="31"/>
      <c r="K91" s="31"/>
      <c r="L91" s="50"/>
    </row>
    <row r="92" spans="1:12" s="18" customFormat="1" ht="17.25" customHeight="1">
      <c r="A92" s="49"/>
      <c r="B92" s="49"/>
      <c r="C92" s="31"/>
      <c r="D92" s="31"/>
      <c r="E92" s="50"/>
      <c r="F92" s="31"/>
      <c r="G92" s="31"/>
      <c r="H92" s="31"/>
      <c r="I92" s="31"/>
      <c r="J92" s="31"/>
      <c r="K92" s="31"/>
      <c r="L92" s="50"/>
    </row>
    <row r="93" spans="1:12" s="18" customFormat="1" ht="17.25" customHeight="1">
      <c r="A93" s="49"/>
      <c r="B93" s="49"/>
      <c r="C93" s="31"/>
      <c r="D93" s="31"/>
      <c r="E93" s="50"/>
      <c r="F93" s="31"/>
      <c r="G93" s="31"/>
      <c r="H93" s="31"/>
      <c r="I93" s="31"/>
      <c r="J93" s="31"/>
      <c r="K93" s="31"/>
      <c r="L93" s="50"/>
    </row>
    <row r="94" spans="1:12" s="18" customFormat="1" ht="17.25" customHeight="1">
      <c r="A94" s="49"/>
      <c r="B94" s="49"/>
      <c r="C94" s="31"/>
      <c r="D94" s="31"/>
      <c r="E94" s="50"/>
      <c r="F94" s="31"/>
      <c r="G94" s="31"/>
      <c r="H94" s="31"/>
      <c r="I94" s="31"/>
      <c r="J94" s="31"/>
      <c r="K94" s="31"/>
      <c r="L94" s="50"/>
    </row>
    <row r="95" spans="1:12" s="18" customFormat="1" ht="17.25" customHeight="1">
      <c r="A95" s="49"/>
      <c r="B95" s="49"/>
      <c r="C95" s="31"/>
      <c r="D95" s="31"/>
      <c r="E95" s="50"/>
      <c r="F95" s="31"/>
      <c r="G95" s="31"/>
      <c r="H95" s="31"/>
      <c r="I95" s="31"/>
      <c r="J95" s="31"/>
      <c r="K95" s="31"/>
      <c r="L95" s="50"/>
    </row>
    <row r="96" spans="1:12" s="18" customFormat="1" ht="17.25" customHeight="1">
      <c r="A96" s="49"/>
      <c r="B96" s="49"/>
      <c r="C96" s="31"/>
      <c r="D96" s="31"/>
      <c r="E96" s="50"/>
      <c r="F96" s="31"/>
      <c r="G96" s="31"/>
      <c r="H96" s="31"/>
      <c r="I96" s="31"/>
      <c r="J96" s="31"/>
      <c r="K96" s="31"/>
      <c r="L96" s="50"/>
    </row>
    <row r="97" spans="1:12" s="18" customFormat="1" ht="17.25" customHeight="1">
      <c r="A97" s="49"/>
      <c r="B97" s="49"/>
      <c r="C97" s="31"/>
      <c r="D97" s="31"/>
      <c r="E97" s="50"/>
      <c r="F97" s="31"/>
      <c r="G97" s="31"/>
      <c r="H97" s="31"/>
      <c r="I97" s="31"/>
      <c r="J97" s="31"/>
      <c r="K97" s="31"/>
      <c r="L97" s="50"/>
    </row>
    <row r="98" spans="1:12" s="18" customFormat="1" ht="17.25" customHeight="1">
      <c r="A98" s="49"/>
      <c r="B98" s="49"/>
      <c r="C98" s="31"/>
      <c r="D98" s="31"/>
      <c r="E98" s="50"/>
      <c r="F98" s="31"/>
      <c r="G98" s="31"/>
      <c r="H98" s="31"/>
      <c r="I98" s="31"/>
      <c r="J98" s="31"/>
      <c r="K98" s="31"/>
      <c r="L98" s="50"/>
    </row>
    <row r="99" spans="1:12" s="18" customFormat="1" ht="17.25" customHeight="1">
      <c r="A99" s="49"/>
      <c r="B99" s="49"/>
      <c r="C99" s="31"/>
      <c r="D99" s="31"/>
      <c r="E99" s="50"/>
      <c r="F99" s="31"/>
      <c r="G99" s="31"/>
      <c r="H99" s="31"/>
      <c r="I99" s="31"/>
      <c r="J99" s="31"/>
      <c r="K99" s="31"/>
      <c r="L99" s="50"/>
    </row>
    <row r="100" spans="1:12" s="18" customFormat="1" ht="17.25" customHeight="1">
      <c r="A100" s="49"/>
      <c r="B100" s="49"/>
      <c r="C100" s="31"/>
      <c r="D100" s="31"/>
      <c r="E100" s="50"/>
      <c r="F100" s="31"/>
      <c r="G100" s="31"/>
      <c r="H100" s="31"/>
      <c r="I100" s="31"/>
      <c r="J100" s="31"/>
      <c r="K100" s="31"/>
      <c r="L100" s="50"/>
    </row>
    <row r="101" spans="1:12" s="18" customFormat="1" ht="17.25" customHeight="1">
      <c r="A101" s="49"/>
      <c r="B101" s="49"/>
      <c r="C101" s="31"/>
      <c r="D101" s="31"/>
      <c r="E101" s="50"/>
      <c r="F101" s="31"/>
      <c r="G101" s="31"/>
      <c r="H101" s="31"/>
      <c r="I101" s="31"/>
      <c r="J101" s="31"/>
      <c r="K101" s="31"/>
      <c r="L101" s="50"/>
    </row>
    <row r="102" spans="1:12" s="18" customFormat="1" ht="17.25" customHeight="1">
      <c r="A102" s="49"/>
      <c r="B102" s="49"/>
      <c r="C102" s="31"/>
      <c r="D102" s="31"/>
      <c r="E102" s="50"/>
      <c r="F102" s="31"/>
      <c r="G102" s="31"/>
      <c r="H102" s="31"/>
      <c r="I102" s="31"/>
      <c r="J102" s="31"/>
      <c r="K102" s="31"/>
      <c r="L102" s="50"/>
    </row>
    <row r="103" spans="1:12" s="18" customFormat="1" ht="17.25" customHeight="1">
      <c r="A103" s="49"/>
      <c r="B103" s="49"/>
      <c r="C103" s="31"/>
      <c r="D103" s="31"/>
      <c r="E103" s="50"/>
      <c r="F103" s="31"/>
      <c r="G103" s="31"/>
      <c r="H103" s="31"/>
      <c r="I103" s="31"/>
      <c r="J103" s="31"/>
      <c r="K103" s="31"/>
      <c r="L103" s="50"/>
    </row>
    <row r="104" spans="1:12" s="18" customFormat="1" ht="17.25" customHeight="1">
      <c r="A104" s="49"/>
      <c r="B104" s="49"/>
      <c r="C104" s="31"/>
      <c r="D104" s="31"/>
      <c r="E104" s="50"/>
      <c r="F104" s="31"/>
      <c r="G104" s="31"/>
      <c r="H104" s="31"/>
      <c r="I104" s="31"/>
      <c r="J104" s="31"/>
      <c r="K104" s="31"/>
      <c r="L104" s="50"/>
    </row>
    <row r="105" spans="1:12" s="18" customFormat="1" ht="17.25" customHeight="1">
      <c r="A105" s="49"/>
      <c r="B105" s="49"/>
      <c r="C105" s="31"/>
      <c r="D105" s="31"/>
      <c r="E105" s="50"/>
      <c r="F105" s="31"/>
      <c r="G105" s="31"/>
      <c r="H105" s="31"/>
      <c r="I105" s="31"/>
      <c r="J105" s="31"/>
      <c r="K105" s="31"/>
      <c r="L105" s="50"/>
    </row>
    <row r="106" spans="1:12" s="18" customFormat="1" ht="17.25" customHeight="1">
      <c r="A106" s="49"/>
      <c r="B106" s="49"/>
      <c r="C106" s="31"/>
      <c r="D106" s="31"/>
      <c r="E106" s="50"/>
      <c r="F106" s="31"/>
      <c r="G106" s="31"/>
      <c r="H106" s="31"/>
      <c r="I106" s="31"/>
      <c r="J106" s="31"/>
      <c r="K106" s="31"/>
      <c r="L106" s="50"/>
    </row>
    <row r="107" spans="1:12" s="18" customFormat="1" ht="17.25" customHeight="1">
      <c r="A107" s="49"/>
      <c r="B107" s="49"/>
      <c r="C107" s="31"/>
      <c r="D107" s="31"/>
      <c r="E107" s="50"/>
      <c r="F107" s="31"/>
      <c r="G107" s="31"/>
      <c r="H107" s="31"/>
      <c r="I107" s="31"/>
      <c r="J107" s="31"/>
      <c r="K107" s="31"/>
      <c r="L107" s="50"/>
    </row>
    <row r="108" spans="1:12" s="18" customFormat="1" ht="17.25" customHeight="1">
      <c r="A108" s="49"/>
      <c r="B108" s="49"/>
      <c r="C108" s="31"/>
      <c r="D108" s="31"/>
      <c r="E108" s="50"/>
      <c r="F108" s="31"/>
      <c r="G108" s="31"/>
      <c r="H108" s="31"/>
      <c r="I108" s="31"/>
      <c r="J108" s="31"/>
      <c r="K108" s="31"/>
      <c r="L108" s="50"/>
    </row>
    <row r="109" spans="1:12" s="18" customFormat="1" ht="17.25" customHeight="1">
      <c r="A109" s="49"/>
      <c r="B109" s="49"/>
      <c r="C109" s="31"/>
      <c r="D109" s="31"/>
      <c r="E109" s="50"/>
      <c r="F109" s="31"/>
      <c r="G109" s="31"/>
      <c r="H109" s="31"/>
      <c r="I109" s="31"/>
      <c r="J109" s="31"/>
      <c r="K109" s="31"/>
      <c r="L109" s="50"/>
    </row>
    <row r="110" spans="1:12" s="18" customFormat="1" ht="17.25" customHeight="1">
      <c r="A110" s="49"/>
      <c r="B110" s="49"/>
      <c r="C110" s="31"/>
      <c r="D110" s="31"/>
      <c r="E110" s="50"/>
      <c r="F110" s="31"/>
      <c r="G110" s="31"/>
      <c r="H110" s="31"/>
      <c r="I110" s="31"/>
      <c r="J110" s="31"/>
      <c r="K110" s="31"/>
      <c r="L110" s="50"/>
    </row>
    <row r="111" spans="1:12" s="18" customFormat="1" ht="17.25" customHeight="1">
      <c r="A111" s="49"/>
      <c r="B111" s="49"/>
      <c r="C111" s="31"/>
      <c r="D111" s="31"/>
      <c r="E111" s="50"/>
      <c r="F111" s="31"/>
      <c r="G111" s="31"/>
      <c r="H111" s="31"/>
      <c r="I111" s="31"/>
      <c r="J111" s="31"/>
      <c r="K111" s="31"/>
      <c r="L111" s="50"/>
    </row>
    <row r="112" spans="1:12" s="18" customFormat="1" ht="17.25" customHeight="1">
      <c r="A112" s="49"/>
      <c r="B112" s="49"/>
      <c r="C112" s="31"/>
      <c r="D112" s="31"/>
      <c r="E112" s="50"/>
      <c r="F112" s="31"/>
      <c r="G112" s="31"/>
      <c r="H112" s="31"/>
      <c r="I112" s="31"/>
      <c r="J112" s="31"/>
      <c r="K112" s="31"/>
      <c r="L112" s="50"/>
    </row>
    <row r="113" spans="1:12" s="18" customFormat="1" ht="17.25" customHeight="1">
      <c r="A113" s="49"/>
      <c r="B113" s="49"/>
      <c r="C113" s="31"/>
      <c r="D113" s="31"/>
      <c r="E113" s="50"/>
      <c r="F113" s="31"/>
      <c r="G113" s="31"/>
      <c r="H113" s="31"/>
      <c r="I113" s="31"/>
      <c r="J113" s="31"/>
      <c r="K113" s="31"/>
      <c r="L113" s="50"/>
    </row>
    <row r="114" spans="1:12" s="18" customFormat="1" ht="17.25" customHeight="1">
      <c r="A114" s="49"/>
      <c r="B114" s="49"/>
      <c r="C114" s="31"/>
      <c r="D114" s="31"/>
      <c r="E114" s="50"/>
      <c r="F114" s="31"/>
      <c r="G114" s="31"/>
      <c r="H114" s="31"/>
      <c r="I114" s="31"/>
      <c r="J114" s="31"/>
      <c r="K114" s="31"/>
      <c r="L114" s="50"/>
    </row>
    <row r="115" spans="1:12" s="18" customFormat="1" ht="17.25" customHeight="1">
      <c r="A115" s="49"/>
      <c r="B115" s="49"/>
      <c r="C115" s="31"/>
      <c r="D115" s="31"/>
      <c r="E115" s="50"/>
      <c r="F115" s="31"/>
      <c r="G115" s="31"/>
      <c r="H115" s="31"/>
      <c r="I115" s="31"/>
      <c r="J115" s="31"/>
      <c r="K115" s="31"/>
      <c r="L115" s="50"/>
    </row>
    <row r="116" spans="1:12" s="18" customFormat="1" ht="17.25" customHeight="1">
      <c r="A116" s="49"/>
      <c r="B116" s="49"/>
      <c r="C116" s="31"/>
      <c r="D116" s="31"/>
      <c r="E116" s="50"/>
      <c r="F116" s="31"/>
      <c r="G116" s="31"/>
      <c r="H116" s="31"/>
      <c r="I116" s="31"/>
      <c r="J116" s="31"/>
      <c r="K116" s="31"/>
      <c r="L116" s="50"/>
    </row>
    <row r="117" spans="1:12" s="18" customFormat="1" ht="17.25" customHeight="1">
      <c r="A117" s="49"/>
      <c r="B117" s="49"/>
      <c r="C117" s="31"/>
      <c r="D117" s="31"/>
      <c r="E117" s="50"/>
      <c r="F117" s="31"/>
      <c r="G117" s="31"/>
      <c r="H117" s="31"/>
      <c r="I117" s="31"/>
      <c r="J117" s="31"/>
      <c r="K117" s="31"/>
      <c r="L117" s="50"/>
    </row>
    <row r="118" spans="1:12" s="18" customFormat="1" ht="17.25" customHeight="1">
      <c r="A118" s="49"/>
      <c r="B118" s="49"/>
      <c r="C118" s="31"/>
      <c r="D118" s="31"/>
      <c r="E118" s="50"/>
      <c r="F118" s="31"/>
      <c r="G118" s="31"/>
      <c r="H118" s="31"/>
      <c r="I118" s="31"/>
      <c r="J118" s="31"/>
      <c r="K118" s="31"/>
      <c r="L118" s="50"/>
    </row>
    <row r="119" spans="1:12" s="18" customFormat="1" ht="17.25" customHeight="1">
      <c r="A119" s="49"/>
      <c r="B119" s="49"/>
      <c r="C119" s="31"/>
      <c r="D119" s="31"/>
      <c r="E119" s="50"/>
      <c r="F119" s="31"/>
      <c r="G119" s="31"/>
      <c r="H119" s="31"/>
      <c r="I119" s="31"/>
      <c r="J119" s="31"/>
      <c r="K119" s="31"/>
      <c r="L119" s="50"/>
    </row>
    <row r="120" spans="1:12" ht="18">
      <c r="A120" s="8" t="s">
        <v>16</v>
      </c>
      <c r="B120" s="51" t="s">
        <v>17</v>
      </c>
      <c r="C120" s="51"/>
      <c r="D120" s="51"/>
      <c r="E120" s="1"/>
      <c r="F120" s="8"/>
      <c r="G120" s="9"/>
      <c r="H120" s="8"/>
      <c r="I120" s="8"/>
      <c r="J120" s="8"/>
      <c r="K120" s="8"/>
      <c r="L120" s="8"/>
    </row>
    <row r="121" spans="1:12" ht="18">
      <c r="A121" s="8" t="s">
        <v>10</v>
      </c>
      <c r="B121" s="10" t="s">
        <v>11</v>
      </c>
      <c r="C121" s="1"/>
      <c r="D121" s="1" t="s">
        <v>12</v>
      </c>
      <c r="E121" s="1"/>
      <c r="F121" s="8"/>
      <c r="G121" s="9"/>
      <c r="H121" s="8"/>
      <c r="I121" s="8"/>
      <c r="J121" s="8"/>
      <c r="K121" s="8"/>
      <c r="L121" s="8"/>
    </row>
    <row r="122" spans="1:12" ht="32.25" customHeight="1">
      <c r="A122" s="202" t="s">
        <v>70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</row>
    <row r="123" spans="1:12" s="18" customFormat="1" ht="12.75" customHeight="1">
      <c r="A123" s="23"/>
      <c r="B123" s="24"/>
      <c r="C123" s="24"/>
      <c r="D123" s="24"/>
      <c r="E123" s="24"/>
      <c r="F123" s="25"/>
      <c r="G123" s="26"/>
      <c r="H123" s="25"/>
      <c r="I123" s="25"/>
      <c r="J123" s="25"/>
      <c r="K123" s="27"/>
      <c r="L123" s="23"/>
    </row>
    <row r="124" spans="1:12" s="18" customFormat="1" ht="12.75" customHeight="1">
      <c r="A124" s="23"/>
      <c r="B124" s="24"/>
      <c r="C124" s="24"/>
      <c r="D124" s="24"/>
      <c r="E124" s="24"/>
      <c r="F124" s="25"/>
      <c r="G124" s="26"/>
      <c r="H124" s="25"/>
      <c r="I124" s="25"/>
      <c r="J124" s="25"/>
      <c r="K124" s="27"/>
      <c r="L124" s="23"/>
    </row>
    <row r="125" spans="1:12" s="18" customFormat="1" ht="12.75" customHeight="1">
      <c r="A125" s="23"/>
      <c r="B125" s="24"/>
      <c r="C125" s="24"/>
      <c r="D125" s="24"/>
      <c r="E125" s="24"/>
      <c r="F125" s="25"/>
      <c r="G125" s="26"/>
      <c r="H125" s="25"/>
      <c r="I125" s="25"/>
      <c r="J125" s="25"/>
      <c r="K125" s="27"/>
      <c r="L125" s="23"/>
    </row>
    <row r="126" spans="1:12" s="18" customFormat="1" ht="12.75" customHeight="1">
      <c r="A126" s="23"/>
      <c r="B126" s="24"/>
      <c r="C126" s="24"/>
      <c r="D126" s="24"/>
      <c r="E126" s="24"/>
      <c r="F126" s="25"/>
      <c r="G126" s="26"/>
      <c r="H126" s="25"/>
      <c r="I126" s="25"/>
      <c r="J126" s="25"/>
      <c r="K126" s="27"/>
      <c r="L126" s="23"/>
    </row>
  </sheetData>
  <sheetProtection/>
  <mergeCells count="11">
    <mergeCell ref="A51:B51"/>
    <mergeCell ref="J1:L1"/>
    <mergeCell ref="A1:I1"/>
    <mergeCell ref="A122:L122"/>
    <mergeCell ref="A30:B30"/>
    <mergeCell ref="A31:B31"/>
    <mergeCell ref="A34:B34"/>
    <mergeCell ref="A38:B38"/>
    <mergeCell ref="A41:B41"/>
    <mergeCell ref="A42:B42"/>
    <mergeCell ref="A50:B50"/>
  </mergeCells>
  <printOptions/>
  <pageMargins left="0.7" right="0.45" top="0.75" bottom="0.75" header="0.3" footer="0.3"/>
  <pageSetup horizontalDpi="300" verticalDpi="300" orientation="landscape" paperSize="9" scale="85" r:id="rId2"/>
  <rowBreaks count="1" manualBreakCount="1">
    <brk id="3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ankit</cp:lastModifiedBy>
  <cp:lastPrinted>2016-07-14T06:19:33Z</cp:lastPrinted>
  <dcterms:created xsi:type="dcterms:W3CDTF">2016-07-04T04:45:44Z</dcterms:created>
  <dcterms:modified xsi:type="dcterms:W3CDTF">2016-07-14T07:06:39Z</dcterms:modified>
  <cp:category/>
  <cp:version/>
  <cp:contentType/>
  <cp:contentStatus/>
</cp:coreProperties>
</file>